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360" yWindow="405" windowWidth="25440" windowHeight="12300"/>
  </bookViews>
  <sheets>
    <sheet name="Tab_Indikatoren_Bezüge" sheetId="1" r:id="rId1"/>
    <sheet name="Übersicht" sheetId="2" r:id="rId2"/>
  </sheets>
  <definedNames>
    <definedName name="_xlnm.Print_Area" localSheetId="0">Tab_Indikatoren_Bezüge!$A$1:$AD$429</definedName>
  </definedNames>
  <calcPr calcId="145621"/>
</workbook>
</file>

<file path=xl/calcChain.xml><?xml version="1.0" encoding="utf-8"?>
<calcChain xmlns="http://schemas.openxmlformats.org/spreadsheetml/2006/main">
  <c r="Y5" i="1" l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338" i="1"/>
  <c r="Y339" i="1"/>
  <c r="Y340" i="1"/>
  <c r="Y341" i="1"/>
  <c r="Y342" i="1"/>
  <c r="Y343" i="1"/>
  <c r="Y344" i="1"/>
  <c r="Y345" i="1"/>
  <c r="Y346" i="1"/>
  <c r="Y347" i="1"/>
  <c r="Y348" i="1"/>
  <c r="Y349" i="1"/>
  <c r="Y350" i="1"/>
  <c r="Y351" i="1"/>
  <c r="Y352" i="1"/>
  <c r="Y353" i="1"/>
  <c r="Y354" i="1"/>
  <c r="Y355" i="1"/>
  <c r="Y356" i="1"/>
  <c r="Y357" i="1"/>
  <c r="Y358" i="1"/>
  <c r="Y359" i="1"/>
  <c r="Y360" i="1"/>
  <c r="Y361" i="1"/>
  <c r="Y362" i="1"/>
  <c r="Y363" i="1"/>
  <c r="Y364" i="1"/>
  <c r="Y365" i="1"/>
  <c r="Y366" i="1"/>
  <c r="Y367" i="1"/>
  <c r="Y368" i="1"/>
  <c r="Y369" i="1"/>
  <c r="Y370" i="1"/>
  <c r="Y371" i="1"/>
  <c r="Y372" i="1"/>
  <c r="Y373" i="1"/>
  <c r="Y374" i="1"/>
  <c r="Y375" i="1"/>
  <c r="Y376" i="1"/>
  <c r="Y377" i="1"/>
  <c r="Y378" i="1"/>
  <c r="Y379" i="1"/>
  <c r="Y380" i="1"/>
  <c r="Y381" i="1"/>
  <c r="Y382" i="1"/>
  <c r="Y383" i="1"/>
  <c r="Y384" i="1"/>
  <c r="Y385" i="1"/>
  <c r="Y386" i="1"/>
  <c r="Y387" i="1"/>
  <c r="Y388" i="1"/>
  <c r="Y389" i="1"/>
  <c r="Y390" i="1"/>
  <c r="Y391" i="1"/>
  <c r="Y392" i="1"/>
  <c r="Y393" i="1"/>
  <c r="Y394" i="1"/>
  <c r="Y395" i="1"/>
  <c r="Y396" i="1"/>
  <c r="Y397" i="1"/>
  <c r="Y398" i="1"/>
  <c r="Y399" i="1"/>
  <c r="Y400" i="1"/>
  <c r="Y401" i="1"/>
  <c r="Y402" i="1"/>
  <c r="Y403" i="1"/>
  <c r="Y404" i="1"/>
  <c r="Y405" i="1"/>
  <c r="Y406" i="1"/>
  <c r="Y407" i="1"/>
  <c r="Y408" i="1"/>
  <c r="Y409" i="1"/>
  <c r="Y410" i="1"/>
  <c r="Y411" i="1"/>
  <c r="Y412" i="1"/>
  <c r="Y413" i="1"/>
  <c r="Y414" i="1"/>
  <c r="Y415" i="1"/>
  <c r="Y416" i="1"/>
  <c r="Y417" i="1"/>
  <c r="Y418" i="1"/>
  <c r="Y419" i="1"/>
  <c r="Y420" i="1"/>
  <c r="Y421" i="1"/>
  <c r="Y422" i="1"/>
  <c r="Y423" i="1"/>
  <c r="Y424" i="1"/>
  <c r="Y425" i="1"/>
  <c r="Y426" i="1"/>
  <c r="Y427" i="1"/>
  <c r="Y428" i="1"/>
  <c r="Y429" i="1"/>
  <c r="X4" i="1"/>
  <c r="Y4" i="1"/>
  <c r="AB431" i="1" l="1"/>
  <c r="AB429" i="1"/>
  <c r="AB428" i="1"/>
  <c r="AB427" i="1"/>
  <c r="AB426" i="1"/>
  <c r="AB425" i="1"/>
  <c r="AB424" i="1"/>
  <c r="AB423" i="1"/>
  <c r="AB422" i="1"/>
  <c r="AB421" i="1"/>
  <c r="AB420" i="1"/>
  <c r="AB419" i="1"/>
  <c r="AB418" i="1"/>
  <c r="AB417" i="1"/>
  <c r="AB416" i="1"/>
  <c r="AB415" i="1"/>
  <c r="AB414" i="1"/>
  <c r="AB413" i="1"/>
  <c r="AB412" i="1"/>
  <c r="AB411" i="1"/>
  <c r="AB410" i="1"/>
  <c r="AB409" i="1"/>
  <c r="AB408" i="1"/>
  <c r="AB407" i="1"/>
  <c r="AB406" i="1"/>
  <c r="AB405" i="1"/>
  <c r="AB404" i="1"/>
  <c r="AB403" i="1"/>
  <c r="AB402" i="1"/>
  <c r="AB401" i="1"/>
  <c r="AB400" i="1"/>
  <c r="AB399" i="1"/>
  <c r="AB398" i="1"/>
  <c r="AB397" i="1"/>
  <c r="AB396" i="1"/>
  <c r="AB395" i="1"/>
  <c r="AB394" i="1"/>
  <c r="AB393" i="1"/>
  <c r="AB392" i="1"/>
  <c r="AB391" i="1"/>
  <c r="AB390" i="1"/>
  <c r="AB389" i="1"/>
  <c r="AB388" i="1"/>
  <c r="AB387" i="1"/>
  <c r="AB386" i="1"/>
  <c r="AB385" i="1"/>
  <c r="AB384" i="1"/>
  <c r="AB383" i="1"/>
  <c r="AB382" i="1"/>
  <c r="AB381" i="1"/>
  <c r="AB380" i="1"/>
  <c r="AB379" i="1"/>
  <c r="AB378" i="1"/>
  <c r="AB377" i="1"/>
  <c r="AB376" i="1"/>
  <c r="AB375" i="1"/>
  <c r="AB374" i="1"/>
  <c r="AB373" i="1"/>
  <c r="AB372" i="1"/>
  <c r="AB371" i="1"/>
  <c r="AB370" i="1"/>
  <c r="AB369" i="1"/>
  <c r="AB368" i="1"/>
  <c r="AB367" i="1"/>
  <c r="AB366" i="1"/>
  <c r="AB365" i="1"/>
  <c r="AB364" i="1"/>
  <c r="AB363" i="1"/>
  <c r="AB362" i="1"/>
  <c r="AB361" i="1"/>
  <c r="AB360" i="1"/>
  <c r="AB359" i="1"/>
  <c r="AB358" i="1"/>
  <c r="AB357" i="1"/>
  <c r="AB356" i="1"/>
  <c r="AB355" i="1"/>
  <c r="AB354" i="1"/>
  <c r="AB353" i="1"/>
  <c r="AB352" i="1"/>
  <c r="AB351" i="1"/>
  <c r="AB350" i="1"/>
  <c r="AB349" i="1"/>
  <c r="AB348" i="1"/>
  <c r="AB347" i="1"/>
  <c r="AB346" i="1"/>
  <c r="AB345" i="1"/>
  <c r="AB344" i="1"/>
  <c r="AB343" i="1"/>
  <c r="AB342" i="1"/>
  <c r="AB341" i="1"/>
  <c r="AB340" i="1"/>
  <c r="AB339" i="1"/>
  <c r="AB338" i="1"/>
  <c r="AB337" i="1"/>
  <c r="AB336" i="1"/>
  <c r="AB335" i="1"/>
  <c r="AB334" i="1"/>
  <c r="AB333" i="1"/>
  <c r="AB332" i="1"/>
  <c r="AB331" i="1"/>
  <c r="AB330" i="1"/>
  <c r="AB329" i="1"/>
  <c r="AB328" i="1"/>
  <c r="AB327" i="1"/>
  <c r="AB326" i="1"/>
  <c r="AB325" i="1"/>
  <c r="AB324" i="1"/>
  <c r="AB323" i="1"/>
  <c r="AB322" i="1"/>
  <c r="AB321" i="1"/>
  <c r="AB320" i="1"/>
  <c r="AB319" i="1"/>
  <c r="AB318" i="1"/>
  <c r="AB317" i="1"/>
  <c r="AB316" i="1"/>
  <c r="AB315" i="1"/>
  <c r="AB314" i="1"/>
  <c r="AB313" i="1"/>
  <c r="AB312" i="1"/>
  <c r="AB311" i="1"/>
  <c r="AB310" i="1"/>
  <c r="AB309" i="1"/>
  <c r="AB308" i="1"/>
  <c r="AB307" i="1"/>
  <c r="AB306" i="1"/>
  <c r="AB305" i="1"/>
  <c r="AB304" i="1"/>
  <c r="AB303" i="1"/>
  <c r="AB302" i="1"/>
  <c r="AB301" i="1"/>
  <c r="AB300" i="1"/>
  <c r="AB299" i="1"/>
  <c r="AB298" i="1"/>
  <c r="AB297" i="1"/>
  <c r="AB296" i="1"/>
  <c r="AB295" i="1"/>
  <c r="AB294" i="1"/>
  <c r="AB293" i="1"/>
  <c r="AB292" i="1"/>
  <c r="AB291" i="1"/>
  <c r="AB290" i="1"/>
  <c r="AB289" i="1"/>
  <c r="AB288" i="1"/>
  <c r="AB287" i="1"/>
  <c r="AB286" i="1"/>
  <c r="AB285" i="1"/>
  <c r="AB284" i="1"/>
  <c r="AB283" i="1"/>
  <c r="AB282" i="1"/>
  <c r="AB281" i="1"/>
  <c r="AB280" i="1"/>
  <c r="AB279" i="1"/>
  <c r="AB278" i="1"/>
  <c r="AB277" i="1"/>
  <c r="AB276" i="1"/>
  <c r="AB275" i="1"/>
  <c r="AB274" i="1"/>
  <c r="AB273" i="1"/>
  <c r="AB272" i="1"/>
  <c r="AB271" i="1"/>
  <c r="AB270" i="1"/>
  <c r="AB269" i="1"/>
  <c r="AB268" i="1"/>
  <c r="AB267" i="1"/>
  <c r="AB266" i="1"/>
  <c r="AB265" i="1"/>
  <c r="AB264" i="1"/>
  <c r="AB263" i="1"/>
  <c r="AB262" i="1"/>
  <c r="AB261" i="1"/>
  <c r="AB260" i="1"/>
  <c r="AB259" i="1"/>
  <c r="AB258" i="1"/>
  <c r="AB257" i="1"/>
  <c r="AB256" i="1"/>
  <c r="AB255" i="1"/>
  <c r="AB254" i="1"/>
  <c r="AB253" i="1"/>
  <c r="AB252" i="1"/>
  <c r="AB251" i="1"/>
  <c r="AB250" i="1"/>
  <c r="AB249" i="1"/>
  <c r="AB248" i="1"/>
  <c r="AB247" i="1"/>
  <c r="AB246" i="1"/>
  <c r="AB245" i="1"/>
  <c r="AB244" i="1"/>
  <c r="AB243" i="1"/>
  <c r="AB242" i="1"/>
  <c r="AB241" i="1"/>
  <c r="AB240" i="1"/>
  <c r="AB239" i="1"/>
  <c r="AB238" i="1"/>
  <c r="AB237" i="1"/>
  <c r="AB236" i="1"/>
  <c r="AB235" i="1"/>
  <c r="AB234" i="1"/>
  <c r="AB233" i="1"/>
  <c r="AB232" i="1"/>
  <c r="AB231" i="1"/>
  <c r="AB230" i="1"/>
  <c r="AB229" i="1"/>
  <c r="AB228" i="1"/>
  <c r="AB227" i="1"/>
  <c r="AB226" i="1"/>
  <c r="AB225" i="1"/>
  <c r="AB224" i="1"/>
  <c r="AB223" i="1"/>
  <c r="AB222" i="1"/>
  <c r="AB221" i="1"/>
  <c r="AB220" i="1"/>
  <c r="AB219" i="1"/>
  <c r="AB218" i="1"/>
  <c r="AB217" i="1"/>
  <c r="AB216" i="1"/>
  <c r="AB215" i="1"/>
  <c r="AB214" i="1"/>
  <c r="AB213" i="1"/>
  <c r="AB212" i="1"/>
  <c r="AB211" i="1"/>
  <c r="AB210" i="1"/>
  <c r="AB209" i="1"/>
  <c r="AB208" i="1"/>
  <c r="AB207" i="1"/>
  <c r="AB206" i="1"/>
  <c r="AB205" i="1"/>
  <c r="AB204" i="1"/>
  <c r="AB203" i="1"/>
  <c r="AB202" i="1"/>
  <c r="AB201" i="1"/>
  <c r="AB200" i="1"/>
  <c r="AB199" i="1"/>
  <c r="AB198" i="1"/>
  <c r="AB197" i="1"/>
  <c r="AB196" i="1"/>
  <c r="AB195" i="1"/>
  <c r="AB194" i="1"/>
  <c r="AB193" i="1"/>
  <c r="AB192" i="1"/>
  <c r="AB191" i="1"/>
  <c r="AB190" i="1"/>
  <c r="AB189" i="1"/>
  <c r="AB188" i="1"/>
  <c r="AB187" i="1"/>
  <c r="AB186" i="1"/>
  <c r="AB185" i="1"/>
  <c r="AB184" i="1"/>
  <c r="AB183" i="1"/>
  <c r="AB182" i="1"/>
  <c r="AB181" i="1"/>
  <c r="AB180" i="1"/>
  <c r="AB179" i="1"/>
  <c r="AB178" i="1"/>
  <c r="AB177" i="1"/>
  <c r="AB176" i="1"/>
  <c r="AB175" i="1"/>
  <c r="AB174" i="1"/>
  <c r="AB173" i="1"/>
  <c r="AB172" i="1"/>
  <c r="AB171" i="1"/>
  <c r="AB170" i="1"/>
  <c r="AB169" i="1"/>
  <c r="AB168" i="1"/>
  <c r="AB167" i="1"/>
  <c r="AB166" i="1"/>
  <c r="AB165" i="1"/>
  <c r="AB164" i="1"/>
  <c r="AB163" i="1"/>
  <c r="AB162" i="1"/>
  <c r="AB161" i="1"/>
  <c r="AB160" i="1"/>
  <c r="AB159" i="1"/>
  <c r="AB158" i="1"/>
  <c r="AB157" i="1"/>
  <c r="AB156" i="1"/>
  <c r="AB155" i="1"/>
  <c r="AB154" i="1"/>
  <c r="AB153" i="1"/>
  <c r="AB152" i="1"/>
  <c r="AB151" i="1"/>
  <c r="AB150" i="1"/>
  <c r="AB149" i="1"/>
  <c r="AB148" i="1"/>
  <c r="AB147" i="1"/>
  <c r="AB146" i="1"/>
  <c r="AB145" i="1"/>
  <c r="AB144" i="1"/>
  <c r="AB143" i="1"/>
  <c r="AB142" i="1"/>
  <c r="AB141" i="1"/>
  <c r="AB140" i="1"/>
  <c r="AB139" i="1"/>
  <c r="AB138" i="1"/>
  <c r="AB137" i="1"/>
  <c r="AB136" i="1"/>
  <c r="AB135" i="1"/>
  <c r="AB134" i="1"/>
  <c r="AB133" i="1"/>
  <c r="AB132" i="1"/>
  <c r="AB131" i="1"/>
  <c r="AB130" i="1"/>
  <c r="AB129" i="1"/>
  <c r="AB128" i="1"/>
  <c r="AB127" i="1"/>
  <c r="AB126" i="1"/>
  <c r="AB125" i="1"/>
  <c r="AB124" i="1"/>
  <c r="AB123" i="1"/>
  <c r="AB122" i="1"/>
  <c r="AB121" i="1"/>
  <c r="AB120" i="1"/>
  <c r="AB119" i="1"/>
  <c r="AB118" i="1"/>
  <c r="AB117" i="1"/>
  <c r="AB116" i="1"/>
  <c r="AB115" i="1"/>
  <c r="AB114" i="1"/>
  <c r="AB113" i="1"/>
  <c r="AB112" i="1"/>
  <c r="AB111" i="1"/>
  <c r="AB110" i="1"/>
  <c r="AB109" i="1"/>
  <c r="AB108" i="1"/>
  <c r="AB107" i="1"/>
  <c r="AB106" i="1"/>
  <c r="AB105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AB4" i="1"/>
  <c r="X431" i="1"/>
  <c r="X429" i="1"/>
  <c r="X428" i="1"/>
  <c r="X427" i="1"/>
  <c r="X426" i="1"/>
  <c r="X425" i="1"/>
  <c r="X424" i="1"/>
  <c r="X423" i="1"/>
  <c r="X422" i="1"/>
  <c r="X421" i="1"/>
  <c r="X420" i="1"/>
  <c r="X419" i="1"/>
  <c r="X418" i="1"/>
  <c r="X417" i="1"/>
  <c r="X416" i="1"/>
  <c r="X415" i="1"/>
  <c r="X414" i="1"/>
  <c r="X413" i="1"/>
  <c r="X412" i="1"/>
  <c r="X411" i="1"/>
  <c r="X410" i="1"/>
  <c r="X409" i="1"/>
  <c r="X408" i="1"/>
  <c r="X407" i="1"/>
  <c r="X406" i="1"/>
  <c r="X405" i="1"/>
  <c r="X404" i="1"/>
  <c r="X403" i="1"/>
  <c r="X402" i="1"/>
  <c r="X401" i="1"/>
  <c r="X400" i="1"/>
  <c r="X399" i="1"/>
  <c r="X398" i="1"/>
  <c r="X397" i="1"/>
  <c r="X396" i="1"/>
  <c r="X395" i="1"/>
  <c r="X394" i="1"/>
  <c r="X393" i="1"/>
  <c r="X392" i="1"/>
  <c r="X391" i="1"/>
  <c r="X390" i="1"/>
  <c r="X389" i="1"/>
  <c r="X388" i="1"/>
  <c r="X387" i="1"/>
  <c r="X386" i="1"/>
  <c r="X385" i="1"/>
  <c r="X384" i="1"/>
  <c r="X383" i="1"/>
  <c r="X382" i="1"/>
  <c r="X381" i="1"/>
  <c r="X380" i="1"/>
  <c r="X379" i="1"/>
  <c r="X378" i="1"/>
  <c r="X377" i="1"/>
  <c r="X376" i="1"/>
  <c r="X375" i="1"/>
  <c r="X374" i="1"/>
  <c r="X373" i="1"/>
  <c r="X372" i="1"/>
  <c r="X371" i="1"/>
  <c r="X370" i="1"/>
  <c r="X369" i="1"/>
  <c r="X368" i="1"/>
  <c r="X367" i="1"/>
  <c r="X366" i="1"/>
  <c r="X365" i="1"/>
  <c r="X364" i="1"/>
  <c r="X363" i="1"/>
  <c r="X362" i="1"/>
  <c r="X361" i="1"/>
  <c r="X360" i="1"/>
  <c r="X359" i="1"/>
  <c r="X358" i="1"/>
  <c r="X357" i="1"/>
  <c r="X356" i="1"/>
  <c r="X355" i="1"/>
  <c r="X354" i="1"/>
  <c r="X353" i="1"/>
  <c r="X352" i="1"/>
  <c r="X351" i="1"/>
  <c r="X350" i="1"/>
  <c r="X349" i="1"/>
  <c r="X348" i="1"/>
  <c r="X347" i="1"/>
  <c r="X346" i="1"/>
  <c r="X345" i="1"/>
  <c r="X344" i="1"/>
  <c r="X343" i="1"/>
  <c r="X342" i="1"/>
  <c r="X341" i="1"/>
  <c r="X340" i="1"/>
  <c r="X339" i="1"/>
  <c r="X338" i="1"/>
  <c r="X337" i="1"/>
  <c r="X336" i="1"/>
  <c r="X335" i="1"/>
  <c r="X334" i="1"/>
  <c r="X333" i="1"/>
  <c r="X332" i="1"/>
  <c r="X331" i="1"/>
  <c r="X330" i="1"/>
  <c r="X329" i="1"/>
  <c r="X328" i="1"/>
  <c r="X327" i="1"/>
  <c r="X326" i="1"/>
  <c r="X325" i="1"/>
  <c r="X324" i="1"/>
  <c r="X323" i="1"/>
  <c r="X322" i="1"/>
  <c r="X321" i="1"/>
  <c r="X320" i="1"/>
  <c r="X319" i="1"/>
  <c r="X318" i="1"/>
  <c r="X317" i="1"/>
  <c r="X316" i="1"/>
  <c r="X315" i="1"/>
  <c r="X314" i="1"/>
  <c r="X313" i="1"/>
  <c r="X312" i="1"/>
  <c r="X311" i="1"/>
  <c r="X310" i="1"/>
  <c r="X309" i="1"/>
  <c r="X308" i="1"/>
  <c r="X307" i="1"/>
  <c r="X306" i="1"/>
  <c r="X305" i="1"/>
  <c r="X304" i="1"/>
  <c r="X303" i="1"/>
  <c r="X302" i="1"/>
  <c r="X301" i="1"/>
  <c r="X300" i="1"/>
  <c r="X299" i="1"/>
  <c r="X298" i="1"/>
  <c r="X297" i="1"/>
  <c r="X296" i="1"/>
  <c r="X295" i="1"/>
  <c r="X294" i="1"/>
  <c r="X293" i="1"/>
  <c r="X292" i="1"/>
  <c r="X291" i="1"/>
  <c r="X290" i="1"/>
  <c r="X289" i="1"/>
  <c r="X288" i="1"/>
  <c r="X287" i="1"/>
  <c r="X286" i="1"/>
  <c r="X285" i="1"/>
  <c r="X284" i="1"/>
  <c r="X283" i="1"/>
  <c r="X282" i="1"/>
  <c r="X281" i="1"/>
  <c r="X280" i="1"/>
  <c r="X279" i="1"/>
  <c r="X278" i="1"/>
  <c r="X277" i="1"/>
  <c r="X276" i="1"/>
  <c r="X275" i="1"/>
  <c r="X274" i="1"/>
  <c r="X273" i="1"/>
  <c r="X272" i="1"/>
  <c r="X271" i="1"/>
  <c r="X270" i="1"/>
  <c r="X269" i="1"/>
  <c r="X268" i="1"/>
  <c r="X267" i="1"/>
  <c r="X266" i="1"/>
  <c r="X265" i="1"/>
  <c r="X264" i="1"/>
  <c r="X263" i="1"/>
  <c r="X262" i="1"/>
  <c r="X261" i="1"/>
  <c r="X260" i="1"/>
  <c r="X259" i="1"/>
  <c r="X258" i="1"/>
  <c r="X257" i="1"/>
  <c r="X256" i="1"/>
  <c r="X255" i="1"/>
  <c r="X254" i="1"/>
  <c r="X253" i="1"/>
  <c r="X252" i="1"/>
  <c r="X251" i="1"/>
  <c r="X250" i="1"/>
  <c r="X249" i="1"/>
  <c r="X248" i="1"/>
  <c r="X247" i="1"/>
  <c r="X246" i="1"/>
  <c r="X245" i="1"/>
  <c r="X244" i="1"/>
  <c r="X243" i="1"/>
  <c r="X242" i="1"/>
  <c r="X241" i="1"/>
  <c r="X240" i="1"/>
  <c r="X239" i="1"/>
  <c r="X238" i="1"/>
  <c r="X237" i="1"/>
  <c r="X236" i="1"/>
  <c r="X235" i="1"/>
  <c r="X234" i="1"/>
  <c r="X233" i="1"/>
  <c r="X232" i="1"/>
  <c r="X231" i="1"/>
  <c r="X230" i="1"/>
  <c r="X229" i="1"/>
  <c r="X228" i="1"/>
  <c r="X227" i="1"/>
  <c r="X226" i="1"/>
  <c r="X225" i="1"/>
  <c r="X224" i="1"/>
  <c r="X223" i="1"/>
  <c r="X222" i="1"/>
  <c r="X221" i="1"/>
  <c r="X220" i="1"/>
  <c r="X219" i="1"/>
  <c r="X218" i="1"/>
  <c r="X217" i="1"/>
  <c r="X216" i="1"/>
  <c r="X215" i="1"/>
  <c r="X214" i="1"/>
  <c r="X213" i="1"/>
  <c r="X212" i="1"/>
  <c r="X211" i="1"/>
  <c r="X210" i="1"/>
  <c r="X209" i="1"/>
  <c r="X208" i="1"/>
  <c r="X207" i="1"/>
  <c r="X206" i="1"/>
  <c r="X205" i="1"/>
  <c r="X204" i="1"/>
  <c r="X203" i="1"/>
  <c r="X202" i="1"/>
  <c r="X201" i="1"/>
  <c r="X200" i="1"/>
  <c r="X199" i="1"/>
  <c r="X198" i="1"/>
  <c r="X197" i="1"/>
  <c r="X196" i="1"/>
  <c r="X195" i="1"/>
  <c r="X194" i="1"/>
  <c r="X193" i="1"/>
  <c r="X192" i="1"/>
  <c r="X191" i="1"/>
  <c r="X190" i="1"/>
  <c r="X189" i="1"/>
  <c r="X188" i="1"/>
  <c r="X187" i="1"/>
  <c r="X186" i="1"/>
  <c r="X185" i="1"/>
  <c r="X184" i="1"/>
  <c r="X183" i="1"/>
  <c r="X182" i="1"/>
  <c r="X181" i="1"/>
  <c r="X180" i="1"/>
  <c r="X179" i="1"/>
  <c r="X178" i="1"/>
  <c r="X177" i="1"/>
  <c r="X176" i="1"/>
  <c r="X175" i="1"/>
  <c r="X174" i="1"/>
  <c r="X173" i="1"/>
  <c r="X172" i="1"/>
  <c r="X171" i="1"/>
  <c r="X170" i="1"/>
  <c r="X169" i="1"/>
  <c r="X168" i="1"/>
  <c r="X167" i="1"/>
  <c r="X166" i="1"/>
  <c r="X165" i="1"/>
  <c r="X164" i="1"/>
  <c r="X163" i="1"/>
  <c r="X162" i="1"/>
  <c r="X161" i="1"/>
  <c r="X160" i="1"/>
  <c r="X159" i="1"/>
  <c r="X158" i="1"/>
  <c r="X157" i="1"/>
  <c r="X156" i="1"/>
  <c r="X155" i="1"/>
  <c r="X154" i="1"/>
  <c r="X153" i="1"/>
  <c r="X152" i="1"/>
  <c r="X151" i="1"/>
  <c r="X150" i="1"/>
  <c r="X149" i="1"/>
  <c r="X148" i="1"/>
  <c r="X147" i="1"/>
  <c r="X146" i="1"/>
  <c r="X145" i="1"/>
  <c r="X144" i="1"/>
  <c r="X143" i="1"/>
  <c r="X142" i="1"/>
  <c r="X141" i="1"/>
  <c r="X140" i="1"/>
  <c r="X139" i="1"/>
  <c r="X138" i="1"/>
  <c r="X137" i="1"/>
  <c r="X136" i="1"/>
  <c r="X135" i="1"/>
  <c r="X134" i="1"/>
  <c r="X133" i="1"/>
  <c r="X132" i="1"/>
  <c r="X131" i="1"/>
  <c r="X130" i="1"/>
  <c r="X129" i="1"/>
  <c r="X128" i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U429" i="1"/>
  <c r="U428" i="1"/>
  <c r="U427" i="1"/>
  <c r="U426" i="1"/>
  <c r="U425" i="1"/>
  <c r="U424" i="1"/>
  <c r="U423" i="1"/>
  <c r="U422" i="1"/>
  <c r="U421" i="1"/>
  <c r="U420" i="1"/>
  <c r="U419" i="1"/>
  <c r="U418" i="1"/>
  <c r="U417" i="1"/>
  <c r="U416" i="1"/>
  <c r="U415" i="1"/>
  <c r="U414" i="1"/>
  <c r="U413" i="1"/>
  <c r="U412" i="1"/>
  <c r="U411" i="1"/>
  <c r="U410" i="1"/>
  <c r="U409" i="1"/>
  <c r="U408" i="1"/>
  <c r="U407" i="1"/>
  <c r="U406" i="1"/>
  <c r="U405" i="1"/>
  <c r="U404" i="1"/>
  <c r="U403" i="1"/>
  <c r="U402" i="1"/>
  <c r="U401" i="1"/>
  <c r="U400" i="1"/>
  <c r="U399" i="1"/>
  <c r="U398" i="1"/>
  <c r="U397" i="1"/>
  <c r="U396" i="1"/>
  <c r="U395" i="1"/>
  <c r="U394" i="1"/>
  <c r="U393" i="1"/>
  <c r="U392" i="1"/>
  <c r="U391" i="1"/>
  <c r="U390" i="1"/>
  <c r="U389" i="1"/>
  <c r="U388" i="1"/>
  <c r="U387" i="1"/>
  <c r="U386" i="1"/>
  <c r="U385" i="1"/>
  <c r="U384" i="1"/>
  <c r="U383" i="1"/>
  <c r="U382" i="1"/>
  <c r="U381" i="1"/>
  <c r="U380" i="1"/>
  <c r="U379" i="1"/>
  <c r="U378" i="1"/>
  <c r="U377" i="1"/>
  <c r="U376" i="1"/>
  <c r="U375" i="1"/>
  <c r="U374" i="1"/>
  <c r="U373" i="1"/>
  <c r="U372" i="1"/>
  <c r="U371" i="1"/>
  <c r="U370" i="1"/>
  <c r="U369" i="1"/>
  <c r="U368" i="1"/>
  <c r="U367" i="1"/>
  <c r="U366" i="1"/>
  <c r="U365" i="1"/>
  <c r="U364" i="1"/>
  <c r="U363" i="1"/>
  <c r="U362" i="1"/>
  <c r="U361" i="1"/>
  <c r="U360" i="1"/>
  <c r="U359" i="1"/>
  <c r="U358" i="1"/>
  <c r="U357" i="1"/>
  <c r="U356" i="1"/>
  <c r="U355" i="1"/>
  <c r="U354" i="1"/>
  <c r="U353" i="1"/>
  <c r="U352" i="1"/>
  <c r="U351" i="1"/>
  <c r="U350" i="1"/>
  <c r="U349" i="1"/>
  <c r="U348" i="1"/>
  <c r="U347" i="1"/>
  <c r="U346" i="1"/>
  <c r="U345" i="1"/>
  <c r="U344" i="1"/>
  <c r="U343" i="1"/>
  <c r="U342" i="1"/>
  <c r="U341" i="1"/>
  <c r="U340" i="1"/>
  <c r="U339" i="1"/>
  <c r="U338" i="1"/>
  <c r="U337" i="1"/>
  <c r="U336" i="1"/>
  <c r="U335" i="1"/>
  <c r="U334" i="1"/>
  <c r="U333" i="1"/>
  <c r="U332" i="1"/>
  <c r="U331" i="1"/>
  <c r="U330" i="1"/>
  <c r="U329" i="1"/>
  <c r="U328" i="1"/>
  <c r="U327" i="1"/>
  <c r="U326" i="1"/>
  <c r="U325" i="1"/>
  <c r="U324" i="1"/>
  <c r="U323" i="1"/>
  <c r="U322" i="1"/>
  <c r="U321" i="1"/>
  <c r="U320" i="1"/>
  <c r="U319" i="1"/>
  <c r="U318" i="1"/>
  <c r="U317" i="1"/>
  <c r="U316" i="1"/>
  <c r="U315" i="1"/>
  <c r="U314" i="1"/>
  <c r="U313" i="1"/>
  <c r="U312" i="1"/>
  <c r="U311" i="1"/>
  <c r="U310" i="1"/>
  <c r="U309" i="1"/>
  <c r="U308" i="1"/>
  <c r="U307" i="1"/>
  <c r="U306" i="1"/>
  <c r="U305" i="1"/>
  <c r="U304" i="1"/>
  <c r="U303" i="1"/>
  <c r="U302" i="1"/>
  <c r="U301" i="1"/>
  <c r="U300" i="1"/>
  <c r="U299" i="1"/>
  <c r="U298" i="1"/>
  <c r="U297" i="1"/>
  <c r="U296" i="1"/>
  <c r="U295" i="1"/>
  <c r="U294" i="1"/>
  <c r="U293" i="1"/>
  <c r="U292" i="1"/>
  <c r="U291" i="1"/>
  <c r="U290" i="1"/>
  <c r="U289" i="1"/>
  <c r="U288" i="1"/>
  <c r="U287" i="1"/>
  <c r="U286" i="1"/>
  <c r="U285" i="1"/>
  <c r="U284" i="1"/>
  <c r="U283" i="1"/>
  <c r="U282" i="1"/>
  <c r="U281" i="1"/>
  <c r="U280" i="1"/>
  <c r="U279" i="1"/>
  <c r="U278" i="1"/>
  <c r="U277" i="1"/>
  <c r="U276" i="1"/>
  <c r="U275" i="1"/>
  <c r="U274" i="1"/>
  <c r="U273" i="1"/>
  <c r="U272" i="1"/>
  <c r="U271" i="1"/>
  <c r="U270" i="1"/>
  <c r="U269" i="1"/>
  <c r="U268" i="1"/>
  <c r="U267" i="1"/>
  <c r="U266" i="1"/>
  <c r="U265" i="1"/>
  <c r="U264" i="1"/>
  <c r="U263" i="1"/>
  <c r="U262" i="1"/>
  <c r="U261" i="1"/>
  <c r="U260" i="1"/>
  <c r="U259" i="1"/>
  <c r="U258" i="1"/>
  <c r="U257" i="1"/>
  <c r="U256" i="1"/>
  <c r="U255" i="1"/>
  <c r="U254" i="1"/>
  <c r="U253" i="1"/>
  <c r="U252" i="1"/>
  <c r="U251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T429" i="1"/>
  <c r="T428" i="1"/>
  <c r="T427" i="1"/>
  <c r="T426" i="1"/>
  <c r="T425" i="1"/>
  <c r="T424" i="1"/>
  <c r="T423" i="1"/>
  <c r="T422" i="1"/>
  <c r="T421" i="1"/>
  <c r="T420" i="1"/>
  <c r="T419" i="1"/>
  <c r="T418" i="1"/>
  <c r="T417" i="1"/>
  <c r="T416" i="1"/>
  <c r="T415" i="1"/>
  <c r="T414" i="1"/>
  <c r="T413" i="1"/>
  <c r="T412" i="1"/>
  <c r="T411" i="1"/>
  <c r="T410" i="1"/>
  <c r="T409" i="1"/>
  <c r="T408" i="1"/>
  <c r="T407" i="1"/>
  <c r="T406" i="1"/>
  <c r="T405" i="1"/>
  <c r="T404" i="1"/>
  <c r="T403" i="1"/>
  <c r="T402" i="1"/>
  <c r="T401" i="1"/>
  <c r="T400" i="1"/>
  <c r="T399" i="1"/>
  <c r="T398" i="1"/>
  <c r="T397" i="1"/>
  <c r="T396" i="1"/>
  <c r="T395" i="1"/>
  <c r="T394" i="1"/>
  <c r="T393" i="1"/>
  <c r="T392" i="1"/>
  <c r="T391" i="1"/>
  <c r="T390" i="1"/>
  <c r="T389" i="1"/>
  <c r="T388" i="1"/>
  <c r="T387" i="1"/>
  <c r="T386" i="1"/>
  <c r="T385" i="1"/>
  <c r="T384" i="1"/>
  <c r="T383" i="1"/>
  <c r="T382" i="1"/>
  <c r="T381" i="1"/>
  <c r="T380" i="1"/>
  <c r="T379" i="1"/>
  <c r="T378" i="1"/>
  <c r="T377" i="1"/>
  <c r="T376" i="1"/>
  <c r="T375" i="1"/>
  <c r="T374" i="1"/>
  <c r="T373" i="1"/>
  <c r="T372" i="1"/>
  <c r="T371" i="1"/>
  <c r="T370" i="1"/>
  <c r="T369" i="1"/>
  <c r="T368" i="1"/>
  <c r="T367" i="1"/>
  <c r="T366" i="1"/>
  <c r="T365" i="1"/>
  <c r="T364" i="1"/>
  <c r="T363" i="1"/>
  <c r="T362" i="1"/>
  <c r="T361" i="1"/>
  <c r="T360" i="1"/>
  <c r="T359" i="1"/>
  <c r="T358" i="1"/>
  <c r="T357" i="1"/>
  <c r="T356" i="1"/>
  <c r="T355" i="1"/>
  <c r="T354" i="1"/>
  <c r="T353" i="1"/>
  <c r="T352" i="1"/>
  <c r="T351" i="1"/>
  <c r="T350" i="1"/>
  <c r="T349" i="1"/>
  <c r="T348" i="1"/>
  <c r="T347" i="1"/>
  <c r="T346" i="1"/>
  <c r="T345" i="1"/>
  <c r="T344" i="1"/>
  <c r="T343" i="1"/>
  <c r="T342" i="1"/>
  <c r="T341" i="1"/>
  <c r="T340" i="1"/>
  <c r="T339" i="1"/>
  <c r="T338" i="1"/>
  <c r="T337" i="1"/>
  <c r="T336" i="1"/>
  <c r="T335" i="1"/>
  <c r="T334" i="1"/>
  <c r="T333" i="1"/>
  <c r="T332" i="1"/>
  <c r="T331" i="1"/>
  <c r="T330" i="1"/>
  <c r="T329" i="1"/>
  <c r="T328" i="1"/>
  <c r="T327" i="1"/>
  <c r="T326" i="1"/>
  <c r="T325" i="1"/>
  <c r="T324" i="1"/>
  <c r="T323" i="1"/>
  <c r="T322" i="1"/>
  <c r="T321" i="1"/>
  <c r="T320" i="1"/>
  <c r="T319" i="1"/>
  <c r="T318" i="1"/>
  <c r="T317" i="1"/>
  <c r="T316" i="1"/>
  <c r="T315" i="1"/>
  <c r="T314" i="1"/>
  <c r="T313" i="1"/>
  <c r="T312" i="1"/>
  <c r="T311" i="1"/>
  <c r="T310" i="1"/>
  <c r="T309" i="1"/>
  <c r="T308" i="1"/>
  <c r="T307" i="1"/>
  <c r="T306" i="1"/>
  <c r="T305" i="1"/>
  <c r="T304" i="1"/>
  <c r="T303" i="1"/>
  <c r="T302" i="1"/>
  <c r="T301" i="1"/>
  <c r="T300" i="1"/>
  <c r="T299" i="1"/>
  <c r="T298" i="1"/>
  <c r="T297" i="1"/>
  <c r="T296" i="1"/>
  <c r="T295" i="1"/>
  <c r="T294" i="1"/>
  <c r="T293" i="1"/>
  <c r="T292" i="1"/>
  <c r="T291" i="1"/>
  <c r="T290" i="1"/>
  <c r="T289" i="1"/>
  <c r="T288" i="1"/>
  <c r="T287" i="1"/>
  <c r="T286" i="1"/>
  <c r="T285" i="1"/>
  <c r="T284" i="1"/>
  <c r="T283" i="1"/>
  <c r="T282" i="1"/>
  <c r="T281" i="1"/>
  <c r="T280" i="1"/>
  <c r="T279" i="1"/>
  <c r="T278" i="1"/>
  <c r="T277" i="1"/>
  <c r="T276" i="1"/>
  <c r="T275" i="1"/>
  <c r="T274" i="1"/>
  <c r="T273" i="1"/>
  <c r="T272" i="1"/>
  <c r="T271" i="1"/>
  <c r="T270" i="1"/>
  <c r="T269" i="1"/>
  <c r="T268" i="1"/>
  <c r="T267" i="1"/>
  <c r="T266" i="1"/>
  <c r="T265" i="1"/>
  <c r="T264" i="1"/>
  <c r="T263" i="1"/>
  <c r="T262" i="1"/>
  <c r="T261" i="1"/>
  <c r="T260" i="1"/>
  <c r="T259" i="1"/>
  <c r="T258" i="1"/>
  <c r="T257" i="1"/>
  <c r="T256" i="1"/>
  <c r="T255" i="1"/>
  <c r="T254" i="1"/>
  <c r="T253" i="1"/>
  <c r="T252" i="1"/>
  <c r="T251" i="1"/>
  <c r="T250" i="1"/>
  <c r="T249" i="1"/>
  <c r="T248" i="1"/>
  <c r="T247" i="1"/>
  <c r="T246" i="1"/>
  <c r="T245" i="1"/>
  <c r="T244" i="1"/>
  <c r="T243" i="1"/>
  <c r="T242" i="1"/>
  <c r="T241" i="1"/>
  <c r="T240" i="1"/>
  <c r="T239" i="1"/>
  <c r="T238" i="1"/>
  <c r="T237" i="1"/>
  <c r="T236" i="1"/>
  <c r="T235" i="1"/>
  <c r="T234" i="1"/>
  <c r="T233" i="1"/>
  <c r="T232" i="1"/>
  <c r="T231" i="1"/>
  <c r="T230" i="1"/>
  <c r="T229" i="1"/>
  <c r="T228" i="1"/>
  <c r="T227" i="1"/>
  <c r="T226" i="1"/>
  <c r="T225" i="1"/>
  <c r="T224" i="1"/>
  <c r="T223" i="1"/>
  <c r="T222" i="1"/>
  <c r="T221" i="1"/>
  <c r="T220" i="1"/>
  <c r="T219" i="1"/>
  <c r="T218" i="1"/>
  <c r="T217" i="1"/>
  <c r="T216" i="1"/>
  <c r="T215" i="1"/>
  <c r="T214" i="1"/>
  <c r="T213" i="1"/>
  <c r="T212" i="1"/>
  <c r="T211" i="1"/>
  <c r="T210" i="1"/>
  <c r="T209" i="1"/>
  <c r="T208" i="1"/>
  <c r="T207" i="1"/>
  <c r="T206" i="1"/>
  <c r="T205" i="1"/>
  <c r="T204" i="1"/>
  <c r="T203" i="1"/>
  <c r="T202" i="1"/>
  <c r="T201" i="1"/>
  <c r="T200" i="1"/>
  <c r="T199" i="1"/>
  <c r="T198" i="1"/>
  <c r="T197" i="1"/>
  <c r="T196" i="1"/>
  <c r="T195" i="1"/>
  <c r="T194" i="1"/>
  <c r="T193" i="1"/>
  <c r="T192" i="1"/>
  <c r="T191" i="1"/>
  <c r="T190" i="1"/>
  <c r="T189" i="1"/>
  <c r="T188" i="1"/>
  <c r="T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T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V436" i="1" l="1"/>
  <c r="V437" i="1"/>
  <c r="V438" i="1"/>
  <c r="V439" i="1"/>
  <c r="V440" i="1"/>
  <c r="V441" i="1"/>
  <c r="V442" i="1"/>
  <c r="V443" i="1"/>
  <c r="V444" i="1"/>
  <c r="V445" i="1"/>
  <c r="V446" i="1"/>
  <c r="V447" i="1"/>
  <c r="V435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V406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23" i="1"/>
  <c r="V424" i="1"/>
  <c r="V425" i="1"/>
  <c r="V426" i="1"/>
  <c r="V427" i="1"/>
  <c r="V428" i="1"/>
  <c r="V429" i="1"/>
  <c r="V4" i="1"/>
  <c r="L447" i="1" l="1"/>
  <c r="K447" i="1"/>
  <c r="K446" i="1"/>
  <c r="L446" i="1" s="1"/>
  <c r="K445" i="1"/>
  <c r="L445" i="1" s="1"/>
  <c r="K444" i="1"/>
  <c r="L444" i="1" s="1"/>
  <c r="L443" i="1"/>
  <c r="K443" i="1"/>
  <c r="K442" i="1"/>
  <c r="L442" i="1" s="1"/>
  <c r="K441" i="1"/>
  <c r="L441" i="1" s="1"/>
  <c r="K440" i="1"/>
  <c r="L440" i="1" s="1"/>
  <c r="L439" i="1"/>
  <c r="K439" i="1"/>
  <c r="K438" i="1"/>
  <c r="L438" i="1" s="1"/>
  <c r="K437" i="1"/>
  <c r="L437" i="1" s="1"/>
  <c r="K436" i="1"/>
  <c r="L436" i="1" s="1"/>
  <c r="L435" i="1"/>
  <c r="K435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" i="1"/>
  <c r="G4" i="1"/>
  <c r="G5" i="1"/>
  <c r="G6" i="1"/>
  <c r="G7" i="1"/>
  <c r="G8" i="1"/>
  <c r="G431" i="1" s="1"/>
  <c r="G9" i="1"/>
  <c r="G436" i="1" s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438" i="1" s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440" i="1" s="1"/>
  <c r="G191" i="1"/>
  <c r="G192" i="1"/>
  <c r="G441" i="1" s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442" i="1" s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443" i="1" s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446" i="1" s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5" i="1"/>
  <c r="G437" i="1"/>
  <c r="G439" i="1"/>
  <c r="G444" i="1"/>
  <c r="G445" i="1"/>
  <c r="G447" i="1"/>
  <c r="M436" i="1" l="1"/>
  <c r="M437" i="1"/>
  <c r="M438" i="1"/>
  <c r="M439" i="1"/>
  <c r="M440" i="1"/>
  <c r="M441" i="1"/>
  <c r="M442" i="1"/>
  <c r="M443" i="1"/>
  <c r="M444" i="1"/>
  <c r="M445" i="1"/>
  <c r="M446" i="1"/>
  <c r="M447" i="1"/>
  <c r="M435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AF4" i="1" l="1"/>
  <c r="AF5" i="1"/>
  <c r="AF6" i="1"/>
  <c r="AC7" i="1"/>
  <c r="AF7" i="1"/>
  <c r="AF8" i="1"/>
  <c r="AF9" i="1"/>
  <c r="AF10" i="1"/>
  <c r="AC11" i="1"/>
  <c r="AF11" i="1"/>
  <c r="AC12" i="1"/>
  <c r="AF12" i="1"/>
  <c r="AC13" i="1"/>
  <c r="AF13" i="1"/>
  <c r="AF14" i="1"/>
  <c r="AC15" i="1"/>
  <c r="AF15" i="1"/>
  <c r="AC16" i="1"/>
  <c r="AF16" i="1"/>
  <c r="AF17" i="1"/>
  <c r="AF18" i="1"/>
  <c r="AF19" i="1"/>
  <c r="AF20" i="1"/>
  <c r="AF21" i="1"/>
  <c r="AF22" i="1"/>
  <c r="AF23" i="1"/>
  <c r="AF24" i="1"/>
  <c r="AC25" i="1"/>
  <c r="AF25" i="1"/>
  <c r="AF26" i="1"/>
  <c r="AF27" i="1"/>
  <c r="AF28" i="1"/>
  <c r="AF29" i="1"/>
  <c r="AF30" i="1"/>
  <c r="AF31" i="1"/>
  <c r="AF32" i="1"/>
  <c r="AC33" i="1"/>
  <c r="AF33" i="1"/>
  <c r="AF34" i="1"/>
  <c r="AF35" i="1"/>
  <c r="AF36" i="1"/>
  <c r="AC37" i="1"/>
  <c r="AF37" i="1"/>
  <c r="AF38" i="1"/>
  <c r="AF39" i="1"/>
  <c r="AF40" i="1"/>
  <c r="AF41" i="1"/>
  <c r="AC42" i="1"/>
  <c r="AF42" i="1"/>
  <c r="AC43" i="1"/>
  <c r="AF43" i="1"/>
  <c r="AC44" i="1"/>
  <c r="AF44" i="1"/>
  <c r="AC45" i="1"/>
  <c r="AF45" i="1"/>
  <c r="AF46" i="1"/>
  <c r="AF47" i="1"/>
  <c r="AF48" i="1"/>
  <c r="AC49" i="1"/>
  <c r="AF49" i="1"/>
  <c r="AF50" i="1"/>
  <c r="AC51" i="1"/>
  <c r="AF51" i="1"/>
  <c r="AC52" i="1"/>
  <c r="AF52" i="1"/>
  <c r="AC53" i="1"/>
  <c r="AF53" i="1"/>
  <c r="AF54" i="1"/>
  <c r="AF55" i="1"/>
  <c r="AC56" i="1"/>
  <c r="AF56" i="1"/>
  <c r="AC57" i="1"/>
  <c r="AF57" i="1"/>
  <c r="AF58" i="1"/>
  <c r="AF59" i="1"/>
  <c r="AF60" i="1"/>
  <c r="AF61" i="1"/>
  <c r="AF62" i="1"/>
  <c r="H63" i="1"/>
  <c r="AF63" i="1"/>
  <c r="AC64" i="1"/>
  <c r="AF64" i="1"/>
  <c r="AC65" i="1"/>
  <c r="AF65" i="1"/>
  <c r="AF66" i="1"/>
  <c r="AC67" i="1"/>
  <c r="AF67" i="1"/>
  <c r="AF68" i="1"/>
  <c r="AF69" i="1"/>
  <c r="AF70" i="1"/>
  <c r="AF71" i="1"/>
  <c r="AC72" i="1"/>
  <c r="AF72" i="1"/>
  <c r="H73" i="1"/>
  <c r="AF73" i="1"/>
  <c r="AF74" i="1"/>
  <c r="AF75" i="1"/>
  <c r="AF76" i="1"/>
  <c r="AF77" i="1"/>
  <c r="AC78" i="1"/>
  <c r="AF78" i="1"/>
  <c r="AF79" i="1"/>
  <c r="AC80" i="1"/>
  <c r="AF80" i="1"/>
  <c r="AF81" i="1"/>
  <c r="AF82" i="1"/>
  <c r="AC83" i="1"/>
  <c r="AF83" i="1"/>
  <c r="AF84" i="1"/>
  <c r="AF85" i="1"/>
  <c r="AC86" i="1"/>
  <c r="AF86" i="1"/>
  <c r="AF87" i="1"/>
  <c r="AC88" i="1"/>
  <c r="AF88" i="1"/>
  <c r="AF89" i="1"/>
  <c r="AC90" i="1"/>
  <c r="AF90" i="1"/>
  <c r="AF91" i="1"/>
  <c r="AC92" i="1"/>
  <c r="AF92" i="1"/>
  <c r="AC93" i="1"/>
  <c r="AF93" i="1"/>
  <c r="AC94" i="1"/>
  <c r="AF94" i="1"/>
  <c r="H95" i="1"/>
  <c r="AF95" i="1"/>
  <c r="AC96" i="1"/>
  <c r="AF96" i="1"/>
  <c r="AC97" i="1"/>
  <c r="AF97" i="1"/>
  <c r="AF98" i="1"/>
  <c r="AF99" i="1"/>
  <c r="AC100" i="1"/>
  <c r="AF100" i="1"/>
  <c r="AC101" i="1"/>
  <c r="AF101" i="1"/>
  <c r="AC102" i="1"/>
  <c r="AF102" i="1"/>
  <c r="H103" i="1"/>
  <c r="AF103" i="1"/>
  <c r="AC104" i="1"/>
  <c r="AF104" i="1"/>
  <c r="AF105" i="1"/>
  <c r="AF106" i="1"/>
  <c r="AF107" i="1"/>
  <c r="AF108" i="1"/>
  <c r="AF109" i="1"/>
  <c r="AF110" i="1"/>
  <c r="AC111" i="1"/>
  <c r="AF111" i="1"/>
  <c r="AF112" i="1"/>
  <c r="AC113" i="1"/>
  <c r="AF113" i="1"/>
  <c r="AF114" i="1"/>
  <c r="AC115" i="1"/>
  <c r="AF115" i="1"/>
  <c r="AF116" i="1"/>
  <c r="AF117" i="1"/>
  <c r="AC118" i="1"/>
  <c r="AF118" i="1"/>
  <c r="AC119" i="1"/>
  <c r="AF119" i="1"/>
  <c r="AC120" i="1"/>
  <c r="AF120" i="1"/>
  <c r="AF121" i="1"/>
  <c r="AC122" i="1"/>
  <c r="AF122" i="1"/>
  <c r="AF123" i="1"/>
  <c r="AF124" i="1"/>
  <c r="AF125" i="1"/>
  <c r="AC126" i="1"/>
  <c r="AF126" i="1"/>
  <c r="H127" i="1"/>
  <c r="AF127" i="1"/>
  <c r="AF128" i="1"/>
  <c r="AF129" i="1"/>
  <c r="AF130" i="1"/>
  <c r="AC131" i="1"/>
  <c r="AF131" i="1"/>
  <c r="AF132" i="1"/>
  <c r="AF133" i="1"/>
  <c r="AF134" i="1"/>
  <c r="AF135" i="1"/>
  <c r="AF136" i="1"/>
  <c r="AF137" i="1"/>
  <c r="AC138" i="1"/>
  <c r="AF138" i="1"/>
  <c r="AC139" i="1"/>
  <c r="AF139" i="1"/>
  <c r="AC140" i="1"/>
  <c r="AF140" i="1"/>
  <c r="AF141" i="1"/>
  <c r="AF142" i="1"/>
  <c r="AC143" i="1"/>
  <c r="AF143" i="1"/>
  <c r="AC144" i="1"/>
  <c r="AF144" i="1"/>
  <c r="AF145" i="1"/>
  <c r="H146" i="1"/>
  <c r="AC146" i="1"/>
  <c r="AF146" i="1"/>
  <c r="AF147" i="1"/>
  <c r="AC148" i="1"/>
  <c r="AF148" i="1"/>
  <c r="AF149" i="1"/>
  <c r="AF150" i="1"/>
  <c r="AF151" i="1"/>
  <c r="AF152" i="1"/>
  <c r="AF153" i="1"/>
  <c r="AC154" i="1"/>
  <c r="AF154" i="1"/>
  <c r="AC155" i="1"/>
  <c r="AF155" i="1"/>
  <c r="AC156" i="1"/>
  <c r="AF156" i="1"/>
  <c r="AF157" i="1"/>
  <c r="AF158" i="1"/>
  <c r="AF159" i="1"/>
  <c r="AC160" i="1"/>
  <c r="AF160" i="1"/>
  <c r="AC161" i="1"/>
  <c r="AF161" i="1"/>
  <c r="AF162" i="1"/>
  <c r="AF163" i="1"/>
  <c r="AF164" i="1"/>
  <c r="AF165" i="1"/>
  <c r="AF166" i="1"/>
  <c r="AF167" i="1"/>
  <c r="AC168" i="1"/>
  <c r="AF168" i="1"/>
  <c r="AC169" i="1"/>
  <c r="AF169" i="1"/>
  <c r="AF170" i="1"/>
  <c r="AC171" i="1"/>
  <c r="AF171" i="1"/>
  <c r="AF172" i="1"/>
  <c r="AC173" i="1"/>
  <c r="AF173" i="1"/>
  <c r="AF174" i="1"/>
  <c r="AF175" i="1"/>
  <c r="AF176" i="1"/>
  <c r="AF177" i="1"/>
  <c r="AF178" i="1"/>
  <c r="AF179" i="1"/>
  <c r="AF180" i="1"/>
  <c r="AF181" i="1"/>
  <c r="AC182" i="1"/>
  <c r="AF182" i="1"/>
  <c r="AF183" i="1"/>
  <c r="AC184" i="1"/>
  <c r="AF184" i="1"/>
  <c r="AF185" i="1"/>
  <c r="AF186" i="1"/>
  <c r="AC187" i="1"/>
  <c r="AF187" i="1"/>
  <c r="AF188" i="1"/>
  <c r="AF189" i="1"/>
  <c r="AF190" i="1"/>
  <c r="AF191" i="1"/>
  <c r="AC192" i="1"/>
  <c r="AF192" i="1"/>
  <c r="H193" i="1"/>
  <c r="AF193" i="1"/>
  <c r="AF194" i="1"/>
  <c r="AF195" i="1"/>
  <c r="AF196" i="1"/>
  <c r="AC197" i="1"/>
  <c r="AF197" i="1"/>
  <c r="AF198" i="1"/>
  <c r="AF199" i="1"/>
  <c r="AC200" i="1"/>
  <c r="AF200" i="1"/>
  <c r="AC201" i="1"/>
  <c r="AF201" i="1"/>
  <c r="AF202" i="1"/>
  <c r="AC203" i="1"/>
  <c r="AF203" i="1"/>
  <c r="AF204" i="1"/>
  <c r="AC205" i="1"/>
  <c r="AF205" i="1"/>
  <c r="AF206" i="1"/>
  <c r="AF207" i="1"/>
  <c r="AF208" i="1"/>
  <c r="AC209" i="1"/>
  <c r="AF209" i="1"/>
  <c r="AF210" i="1"/>
  <c r="AF211" i="1"/>
  <c r="AC212" i="1"/>
  <c r="AF212" i="1"/>
  <c r="AF213" i="1"/>
  <c r="AF214" i="1"/>
  <c r="AF215" i="1"/>
  <c r="AF216" i="1"/>
  <c r="AF217" i="1"/>
  <c r="AF218" i="1"/>
  <c r="AF219" i="1"/>
  <c r="H220" i="1"/>
  <c r="AF220" i="1"/>
  <c r="AF221" i="1"/>
  <c r="AC222" i="1"/>
  <c r="AF222" i="1"/>
  <c r="AF223" i="1"/>
  <c r="AF224" i="1"/>
  <c r="AF225" i="1"/>
  <c r="AF226" i="1"/>
  <c r="AF227" i="1"/>
  <c r="AF228" i="1"/>
  <c r="AF229" i="1"/>
  <c r="AF230" i="1"/>
  <c r="AF231" i="1"/>
  <c r="AF232" i="1"/>
  <c r="AF233" i="1"/>
  <c r="AF234" i="1"/>
  <c r="AF235" i="1"/>
  <c r="AF236" i="1"/>
  <c r="AC237" i="1"/>
  <c r="AF237" i="1"/>
  <c r="AC238" i="1"/>
  <c r="AF238" i="1"/>
  <c r="AF239" i="1"/>
  <c r="AC240" i="1"/>
  <c r="AF240" i="1"/>
  <c r="AC241" i="1"/>
  <c r="AF241" i="1"/>
  <c r="AC242" i="1"/>
  <c r="AF242" i="1"/>
  <c r="AF243" i="1"/>
  <c r="AF244" i="1"/>
  <c r="AF245" i="1"/>
  <c r="AF246" i="1"/>
  <c r="AC247" i="1"/>
  <c r="AF247" i="1"/>
  <c r="AC248" i="1"/>
  <c r="AF248" i="1"/>
  <c r="AF249" i="1"/>
  <c r="AC250" i="1"/>
  <c r="AF250" i="1"/>
  <c r="H251" i="1"/>
  <c r="AF251" i="1"/>
  <c r="AF252" i="1"/>
  <c r="AF253" i="1"/>
  <c r="AF254" i="1"/>
  <c r="AC255" i="1"/>
  <c r="AF255" i="1"/>
  <c r="AF256" i="1"/>
  <c r="AC257" i="1"/>
  <c r="AF257" i="1"/>
  <c r="AC258" i="1"/>
  <c r="AF258" i="1"/>
  <c r="AF259" i="1"/>
  <c r="AF260" i="1"/>
  <c r="AF261" i="1"/>
  <c r="H262" i="1"/>
  <c r="AF262" i="1"/>
  <c r="AF263" i="1"/>
  <c r="AC264" i="1"/>
  <c r="AF264" i="1"/>
  <c r="AC265" i="1"/>
  <c r="AF265" i="1"/>
  <c r="AF266" i="1"/>
  <c r="AC267" i="1"/>
  <c r="AF267" i="1"/>
  <c r="AF268" i="1"/>
  <c r="AF269" i="1"/>
  <c r="AC270" i="1"/>
  <c r="AF270" i="1"/>
  <c r="AC271" i="1"/>
  <c r="AF271" i="1"/>
  <c r="AF272" i="1"/>
  <c r="AF273" i="1"/>
  <c r="AF274" i="1"/>
  <c r="AF275" i="1"/>
  <c r="AF276" i="1"/>
  <c r="AF277" i="1"/>
  <c r="AF278" i="1"/>
  <c r="AF279" i="1"/>
  <c r="AC280" i="1"/>
  <c r="AF280" i="1"/>
  <c r="AF281" i="1"/>
  <c r="AC282" i="1"/>
  <c r="AF282" i="1"/>
  <c r="AC283" i="1"/>
  <c r="AF283" i="1"/>
  <c r="AF284" i="1"/>
  <c r="AC285" i="1"/>
  <c r="AF285" i="1"/>
  <c r="AF286" i="1"/>
  <c r="AC287" i="1"/>
  <c r="AF287" i="1"/>
  <c r="AC288" i="1"/>
  <c r="AF288" i="1"/>
  <c r="AF289" i="1"/>
  <c r="AF290" i="1"/>
  <c r="H291" i="1"/>
  <c r="AC291" i="1"/>
  <c r="AF291" i="1"/>
  <c r="AC292" i="1"/>
  <c r="AF292" i="1"/>
  <c r="AC293" i="1"/>
  <c r="AF293" i="1"/>
  <c r="AF294" i="1"/>
  <c r="AC295" i="1"/>
  <c r="AF295" i="1"/>
  <c r="AF296" i="1"/>
  <c r="AC297" i="1"/>
  <c r="AF297" i="1"/>
  <c r="AC298" i="1"/>
  <c r="AF298" i="1"/>
  <c r="AF299" i="1"/>
  <c r="AC300" i="1"/>
  <c r="AF300" i="1"/>
  <c r="AF301" i="1"/>
  <c r="AF302" i="1"/>
  <c r="AC303" i="1"/>
  <c r="AF303" i="1"/>
  <c r="AC304" i="1"/>
  <c r="AF304" i="1"/>
  <c r="AC305" i="1"/>
  <c r="AF305" i="1"/>
  <c r="AC306" i="1"/>
  <c r="AF306" i="1"/>
  <c r="AC307" i="1"/>
  <c r="AF307" i="1"/>
  <c r="AF308" i="1"/>
  <c r="AC309" i="1"/>
  <c r="AF309" i="1"/>
  <c r="AF310" i="1"/>
  <c r="AF311" i="1"/>
  <c r="AF312" i="1"/>
  <c r="AF313" i="1"/>
  <c r="AF314" i="1"/>
  <c r="H315" i="1"/>
  <c r="AC315" i="1"/>
  <c r="AF315" i="1"/>
  <c r="H316" i="1"/>
  <c r="AF316" i="1"/>
  <c r="AC317" i="1"/>
  <c r="AF317" i="1"/>
  <c r="AF318" i="1"/>
  <c r="AC319" i="1"/>
  <c r="AF319" i="1"/>
  <c r="AF320" i="1"/>
  <c r="AC321" i="1"/>
  <c r="AF321" i="1"/>
  <c r="AF322" i="1"/>
  <c r="AC323" i="1"/>
  <c r="AF323" i="1"/>
  <c r="AF324" i="1"/>
  <c r="AF325" i="1"/>
  <c r="AF326" i="1"/>
  <c r="AF327" i="1"/>
  <c r="AF328" i="1"/>
  <c r="AC329" i="1"/>
  <c r="AF329" i="1"/>
  <c r="AC330" i="1"/>
  <c r="AF330" i="1"/>
  <c r="AC331" i="1"/>
  <c r="AF331" i="1"/>
  <c r="H332" i="1"/>
  <c r="AF332" i="1"/>
  <c r="AF333" i="1"/>
  <c r="AC334" i="1"/>
  <c r="AF334" i="1"/>
  <c r="AF335" i="1"/>
  <c r="AC336" i="1"/>
  <c r="AF336" i="1"/>
  <c r="AF337" i="1"/>
  <c r="AF338" i="1"/>
  <c r="AC339" i="1"/>
  <c r="AF339" i="1"/>
  <c r="AF340" i="1"/>
  <c r="AF341" i="1"/>
  <c r="AF342" i="1"/>
  <c r="AF343" i="1"/>
  <c r="AC344" i="1"/>
  <c r="AF344" i="1"/>
  <c r="AC345" i="1"/>
  <c r="AF345" i="1"/>
  <c r="AF346" i="1"/>
  <c r="AF347" i="1"/>
  <c r="AF348" i="1"/>
  <c r="H349" i="1"/>
  <c r="AC349" i="1"/>
  <c r="AF349" i="1"/>
  <c r="AF350" i="1"/>
  <c r="AF351" i="1"/>
  <c r="AF352" i="1"/>
  <c r="AF353" i="1"/>
  <c r="AC354" i="1"/>
  <c r="AF354" i="1"/>
  <c r="AC355" i="1"/>
  <c r="AF355" i="1"/>
  <c r="AF356" i="1"/>
  <c r="AC357" i="1"/>
  <c r="AF357" i="1"/>
  <c r="AF358" i="1"/>
  <c r="AF359" i="1"/>
  <c r="AF360" i="1"/>
  <c r="AC361" i="1"/>
  <c r="AF361" i="1"/>
  <c r="AC362" i="1"/>
  <c r="AF362" i="1"/>
  <c r="AC363" i="1"/>
  <c r="AF363" i="1"/>
  <c r="H364" i="1"/>
  <c r="AF364" i="1"/>
  <c r="AF365" i="1"/>
  <c r="AC366" i="1"/>
  <c r="AF366" i="1"/>
  <c r="AF367" i="1"/>
  <c r="AF368" i="1"/>
  <c r="AC369" i="1"/>
  <c r="AF369" i="1"/>
  <c r="AC370" i="1"/>
  <c r="AF370" i="1"/>
  <c r="AC371" i="1"/>
  <c r="AF371" i="1"/>
  <c r="AF372" i="1"/>
  <c r="AC373" i="1"/>
  <c r="AF373" i="1"/>
  <c r="H374" i="1"/>
  <c r="AF374" i="1"/>
  <c r="AF375" i="1"/>
  <c r="AC376" i="1"/>
  <c r="AF376" i="1"/>
  <c r="AC377" i="1"/>
  <c r="AF377" i="1"/>
  <c r="AF378" i="1"/>
  <c r="AF379" i="1"/>
  <c r="AF380" i="1"/>
  <c r="AC381" i="1"/>
  <c r="AF381" i="1"/>
  <c r="AF382" i="1"/>
  <c r="AF383" i="1"/>
  <c r="AC384" i="1"/>
  <c r="AF384" i="1"/>
  <c r="AC385" i="1"/>
  <c r="AF385" i="1"/>
  <c r="AC386" i="1"/>
  <c r="AF386" i="1"/>
  <c r="AC387" i="1"/>
  <c r="AF387" i="1"/>
  <c r="H388" i="1"/>
  <c r="AC388" i="1"/>
  <c r="AF388" i="1"/>
  <c r="AF389" i="1"/>
  <c r="AC390" i="1"/>
  <c r="AF390" i="1"/>
  <c r="AC391" i="1"/>
  <c r="AF391" i="1"/>
  <c r="AC392" i="1"/>
  <c r="AF392" i="1"/>
  <c r="AC393" i="1"/>
  <c r="AF393" i="1"/>
  <c r="AF394" i="1"/>
  <c r="AC395" i="1"/>
  <c r="AF395" i="1"/>
  <c r="AF396" i="1"/>
  <c r="AF397" i="1"/>
  <c r="AF398" i="1"/>
  <c r="AC399" i="1"/>
  <c r="AF399" i="1"/>
  <c r="AC400" i="1"/>
  <c r="AF400" i="1"/>
  <c r="AF401" i="1"/>
  <c r="AF402" i="1"/>
  <c r="AF403" i="1"/>
  <c r="H404" i="1"/>
  <c r="AF404" i="1"/>
  <c r="AC405" i="1"/>
  <c r="AF405" i="1"/>
  <c r="AC406" i="1"/>
  <c r="AF406" i="1"/>
  <c r="AF407" i="1"/>
  <c r="AF408" i="1"/>
  <c r="AC409" i="1"/>
  <c r="AF409" i="1"/>
  <c r="AC410" i="1"/>
  <c r="AF410" i="1"/>
  <c r="AC411" i="1"/>
  <c r="AF411" i="1"/>
  <c r="H412" i="1"/>
  <c r="AF412" i="1"/>
  <c r="AC413" i="1"/>
  <c r="AF413" i="1"/>
  <c r="AC414" i="1"/>
  <c r="AF414" i="1"/>
  <c r="AC415" i="1"/>
  <c r="AF415" i="1"/>
  <c r="AF416" i="1"/>
  <c r="AF417" i="1"/>
  <c r="AC418" i="1"/>
  <c r="AF418" i="1"/>
  <c r="AC419" i="1"/>
  <c r="AF419" i="1"/>
  <c r="H420" i="1"/>
  <c r="AF420" i="1"/>
  <c r="AF421" i="1"/>
  <c r="AF422" i="1"/>
  <c r="H423" i="1"/>
  <c r="AF423" i="1"/>
  <c r="AF424" i="1"/>
  <c r="AF425" i="1"/>
  <c r="H426" i="1"/>
  <c r="AC426" i="1"/>
  <c r="AF426" i="1"/>
  <c r="AC427" i="1"/>
  <c r="AF427" i="1"/>
  <c r="H428" i="1"/>
  <c r="AF428" i="1"/>
  <c r="AC429" i="1"/>
  <c r="AF429" i="1"/>
  <c r="AC279" i="1" l="1"/>
  <c r="H379" i="1"/>
  <c r="H356" i="1"/>
  <c r="H230" i="1"/>
  <c r="AC425" i="1"/>
  <c r="AC417" i="1"/>
  <c r="AC416" i="1"/>
  <c r="AC403" i="1"/>
  <c r="AC397" i="1"/>
  <c r="H395" i="1"/>
  <c r="AC164" i="1"/>
  <c r="H403" i="1"/>
  <c r="AC337" i="1"/>
  <c r="H290" i="1"/>
  <c r="H185" i="1"/>
  <c r="H38" i="1"/>
  <c r="H402" i="1"/>
  <c r="H178" i="1"/>
  <c r="H97" i="1"/>
  <c r="AC408" i="1"/>
  <c r="AC348" i="1"/>
  <c r="H342" i="1"/>
  <c r="AC318" i="1"/>
  <c r="AC269" i="1"/>
  <c r="H93" i="1"/>
  <c r="AC81" i="1"/>
  <c r="AC324" i="1"/>
  <c r="AC181" i="1"/>
  <c r="H396" i="1"/>
  <c r="AC365" i="1"/>
  <c r="AC333" i="1"/>
  <c r="H312" i="1"/>
  <c r="AC286" i="1"/>
  <c r="AC251" i="1"/>
  <c r="AC124" i="1"/>
  <c r="H393" i="1"/>
  <c r="AC389" i="1"/>
  <c r="AC356" i="1"/>
  <c r="AC341" i="1"/>
  <c r="AC194" i="1"/>
  <c r="H105" i="1"/>
  <c r="AC60" i="1"/>
  <c r="H58" i="1"/>
  <c r="H24" i="1"/>
  <c r="AC424" i="1"/>
  <c r="AC421" i="1"/>
  <c r="AC402" i="1"/>
  <c r="AC368" i="1"/>
  <c r="AC360" i="1"/>
  <c r="AC352" i="1"/>
  <c r="AC346" i="1"/>
  <c r="AC322" i="1"/>
  <c r="H306" i="1"/>
  <c r="AC302" i="1"/>
  <c r="AC294" i="1"/>
  <c r="H289" i="1"/>
  <c r="AC268" i="1"/>
  <c r="AC261" i="1"/>
  <c r="AC256" i="1"/>
  <c r="H215" i="1"/>
  <c r="AC208" i="1"/>
  <c r="AC202" i="1"/>
  <c r="H199" i="1"/>
  <c r="AC179" i="1"/>
  <c r="AC175" i="1"/>
  <c r="AC123" i="1"/>
  <c r="AC117" i="1"/>
  <c r="AC110" i="1"/>
  <c r="AC106" i="1"/>
  <c r="AC59" i="1"/>
  <c r="AC48" i="1"/>
  <c r="AC326" i="1"/>
  <c r="AC325" i="1"/>
  <c r="AC320" i="1"/>
  <c r="AC313" i="1"/>
  <c r="H308" i="1"/>
  <c r="H274" i="1"/>
  <c r="AC253" i="1"/>
  <c r="AC235" i="1"/>
  <c r="AC210" i="1"/>
  <c r="H197" i="1"/>
  <c r="AC195" i="1"/>
  <c r="H192" i="1"/>
  <c r="AC190" i="1"/>
  <c r="AC188" i="1"/>
  <c r="H180" i="1"/>
  <c r="AC172" i="1"/>
  <c r="H150" i="1"/>
  <c r="H119" i="1"/>
  <c r="AC108" i="1"/>
  <c r="AC87" i="1"/>
  <c r="AC77" i="1"/>
  <c r="AC62" i="1"/>
  <c r="AC61" i="1"/>
  <c r="H49" i="1"/>
  <c r="AC8" i="1"/>
  <c r="AC401" i="1"/>
  <c r="H334" i="1"/>
  <c r="H309" i="1"/>
  <c r="AC273" i="1"/>
  <c r="H257" i="1"/>
  <c r="AC236" i="1"/>
  <c r="AC231" i="1"/>
  <c r="AC227" i="1"/>
  <c r="AC226" i="1"/>
  <c r="AC216" i="1"/>
  <c r="AC211" i="1"/>
  <c r="H204" i="1"/>
  <c r="AC191" i="1"/>
  <c r="AC185" i="1"/>
  <c r="H181" i="1"/>
  <c r="AC149" i="1"/>
  <c r="H140" i="1"/>
  <c r="AC99" i="1"/>
  <c r="H86" i="1"/>
  <c r="AC73" i="1"/>
  <c r="AC230" i="1"/>
  <c r="AC220" i="1"/>
  <c r="AC219" i="1"/>
  <c r="AC218" i="1"/>
  <c r="AC214" i="1"/>
  <c r="H212" i="1"/>
  <c r="H207" i="1"/>
  <c r="AC198" i="1"/>
  <c r="AC193" i="1"/>
  <c r="AC162" i="1"/>
  <c r="AC158" i="1"/>
  <c r="H151" i="1"/>
  <c r="AC141" i="1"/>
  <c r="AC136" i="1"/>
  <c r="AC125" i="1"/>
  <c r="AC112" i="1"/>
  <c r="AC95" i="1"/>
  <c r="AC85" i="1"/>
  <c r="AC75" i="1"/>
  <c r="AC68" i="1"/>
  <c r="AC40" i="1"/>
  <c r="AC39" i="1"/>
  <c r="AC32" i="1"/>
  <c r="H30" i="1"/>
  <c r="AC28" i="1"/>
  <c r="AC23" i="1"/>
  <c r="AC17" i="1"/>
  <c r="AC31" i="1"/>
  <c r="AC27" i="1"/>
  <c r="AC21" i="1"/>
  <c r="AC6" i="1"/>
  <c r="AC82" i="1"/>
  <c r="AC46" i="1"/>
  <c r="AC29" i="1"/>
  <c r="AC18" i="1"/>
  <c r="AC145" i="1"/>
  <c r="AC116" i="1"/>
  <c r="AC91" i="1"/>
  <c r="AC71" i="1"/>
  <c r="AC70" i="1"/>
  <c r="AC69" i="1"/>
  <c r="AC38" i="1"/>
  <c r="AC30" i="1"/>
  <c r="AC26" i="1"/>
  <c r="H419" i="1"/>
  <c r="H358" i="1"/>
  <c r="H410" i="1"/>
  <c r="H359" i="1"/>
  <c r="H206" i="1"/>
  <c r="H56" i="1"/>
  <c r="H55" i="1"/>
  <c r="AC422" i="1"/>
  <c r="AC394" i="1"/>
  <c r="AC382" i="1"/>
  <c r="AC358" i="1"/>
  <c r="H324" i="1"/>
  <c r="AC272" i="1"/>
  <c r="AC249" i="1"/>
  <c r="H233" i="1"/>
  <c r="H82" i="1"/>
  <c r="H418" i="1"/>
  <c r="AC412" i="1"/>
  <c r="H424" i="1"/>
  <c r="H413" i="1"/>
  <c r="H385" i="1"/>
  <c r="H373" i="1"/>
  <c r="H372" i="1"/>
  <c r="AC296" i="1"/>
  <c r="H282" i="1"/>
  <c r="H265" i="1"/>
  <c r="H377" i="1"/>
  <c r="H360" i="1"/>
  <c r="H154" i="1"/>
  <c r="H392" i="1"/>
  <c r="H415" i="1"/>
  <c r="AC380" i="1"/>
  <c r="H367" i="1"/>
  <c r="H365" i="1"/>
  <c r="AC340" i="1"/>
  <c r="H362" i="1"/>
  <c r="AC404" i="1"/>
  <c r="AC396" i="1"/>
  <c r="H399" i="1"/>
  <c r="H407" i="1"/>
  <c r="H422" i="1"/>
  <c r="AC420" i="1"/>
  <c r="AC407" i="1"/>
  <c r="AC398" i="1"/>
  <c r="AC379" i="1"/>
  <c r="AC374" i="1"/>
  <c r="H283" i="1"/>
  <c r="H241" i="1"/>
  <c r="H240" i="1"/>
  <c r="AC316" i="1"/>
  <c r="AC312" i="1"/>
  <c r="AC310" i="1"/>
  <c r="AC299" i="1"/>
  <c r="AC275" i="1"/>
  <c r="AC246" i="1"/>
  <c r="AC245" i="1"/>
  <c r="AC244" i="1"/>
  <c r="AC243" i="1"/>
  <c r="AC232" i="1"/>
  <c r="H203" i="1"/>
  <c r="AC121" i="1"/>
  <c r="H116" i="1"/>
  <c r="AC378" i="1"/>
  <c r="AC372" i="1"/>
  <c r="AC364" i="1"/>
  <c r="AC353" i="1"/>
  <c r="AC351" i="1"/>
  <c r="AC343" i="1"/>
  <c r="AC342" i="1"/>
  <c r="AC332" i="1"/>
  <c r="H314" i="1"/>
  <c r="AC308" i="1"/>
  <c r="H281" i="1"/>
  <c r="H263" i="1"/>
  <c r="H232" i="1"/>
  <c r="AC215" i="1"/>
  <c r="H188" i="1"/>
  <c r="AC4" i="1"/>
  <c r="H310" i="1"/>
  <c r="H249" i="1"/>
  <c r="H139" i="1"/>
  <c r="AC347" i="1"/>
  <c r="AC338" i="1"/>
  <c r="AC335" i="1"/>
  <c r="AC328" i="1"/>
  <c r="AC327" i="1"/>
  <c r="H327" i="1"/>
  <c r="H311" i="1"/>
  <c r="AC289" i="1"/>
  <c r="H269" i="1"/>
  <c r="H268" i="1"/>
  <c r="AC262" i="1"/>
  <c r="AC254" i="1"/>
  <c r="H235" i="1"/>
  <c r="H319" i="1"/>
  <c r="AC314" i="1"/>
  <c r="AC281" i="1"/>
  <c r="AC263" i="1"/>
  <c r="AC260" i="1"/>
  <c r="AC259" i="1"/>
  <c r="AC233" i="1"/>
  <c r="AC132" i="1"/>
  <c r="H32" i="1"/>
  <c r="AC189" i="1"/>
  <c r="H40" i="1"/>
  <c r="H210" i="1"/>
  <c r="AC217" i="1"/>
  <c r="H201" i="1"/>
  <c r="H196" i="1"/>
  <c r="H187" i="1"/>
  <c r="AC153" i="1"/>
  <c r="AC54" i="1"/>
  <c r="H236" i="1"/>
  <c r="AC229" i="1"/>
  <c r="AC213" i="1"/>
  <c r="AC204" i="1"/>
  <c r="AC199" i="1"/>
  <c r="AC196" i="1"/>
  <c r="AC183" i="1"/>
  <c r="AC180" i="1"/>
  <c r="AC178" i="1"/>
  <c r="AC176" i="1"/>
  <c r="AC159" i="1"/>
  <c r="AC133" i="1"/>
  <c r="AC35" i="1"/>
  <c r="AC22" i="1"/>
  <c r="AC20" i="1"/>
  <c r="AC225" i="1"/>
  <c r="H157" i="1"/>
  <c r="H117" i="1"/>
  <c r="H91" i="1"/>
  <c r="H90" i="1"/>
  <c r="H28" i="1"/>
  <c r="AC9" i="1"/>
  <c r="H106" i="1"/>
  <c r="AC290" i="1"/>
  <c r="AC278" i="1"/>
  <c r="AC277" i="1"/>
  <c r="AC276" i="1"/>
  <c r="AC274" i="1"/>
  <c r="AC266" i="1"/>
  <c r="H254" i="1"/>
  <c r="AC234" i="1"/>
  <c r="AC224" i="1"/>
  <c r="AC221" i="1"/>
  <c r="AC206" i="1"/>
  <c r="H194" i="1"/>
  <c r="H177" i="1"/>
  <c r="H172" i="1"/>
  <c r="H171" i="1"/>
  <c r="H159" i="1"/>
  <c r="H158" i="1"/>
  <c r="H60" i="1"/>
  <c r="AC174" i="1"/>
  <c r="AC167" i="1"/>
  <c r="AC165" i="1"/>
  <c r="AC163" i="1"/>
  <c r="AC152" i="1"/>
  <c r="AC151" i="1"/>
  <c r="AC150" i="1"/>
  <c r="AC142" i="1"/>
  <c r="AC74" i="1"/>
  <c r="H68" i="1"/>
  <c r="AC19" i="1"/>
  <c r="AC5" i="1"/>
  <c r="AC147" i="1"/>
  <c r="AC137" i="1"/>
  <c r="H129" i="1"/>
  <c r="H98" i="1"/>
  <c r="H70" i="1"/>
  <c r="H64" i="1"/>
  <c r="H144" i="1"/>
  <c r="AC135" i="1"/>
  <c r="AC89" i="1"/>
  <c r="AC55" i="1"/>
  <c r="AC157" i="1"/>
  <c r="AC129" i="1"/>
  <c r="AC128" i="1"/>
  <c r="AC109" i="1"/>
  <c r="AC107" i="1"/>
  <c r="AC105" i="1"/>
  <c r="AC79" i="1"/>
  <c r="AC66" i="1"/>
  <c r="AC47" i="1"/>
  <c r="AC41" i="1"/>
  <c r="AC36" i="1"/>
  <c r="AC34" i="1"/>
  <c r="AC24" i="1"/>
  <c r="AC14" i="1"/>
  <c r="AC10" i="1"/>
  <c r="H406" i="1"/>
  <c r="H361" i="1"/>
  <c r="H411" i="1"/>
  <c r="H401" i="1"/>
  <c r="H382" i="1"/>
  <c r="H417" i="1"/>
  <c r="H321" i="1"/>
  <c r="H398" i="1"/>
  <c r="H387" i="1"/>
  <c r="H350" i="1"/>
  <c r="H329" i="1"/>
  <c r="H340" i="1"/>
  <c r="H284" i="1"/>
  <c r="H335" i="1"/>
  <c r="H298" i="1"/>
  <c r="H242" i="1"/>
  <c r="AC428" i="1"/>
  <c r="AC375" i="1"/>
  <c r="H326" i="1"/>
  <c r="AC301" i="1"/>
  <c r="H343" i="1"/>
  <c r="H260" i="1"/>
  <c r="H280" i="1"/>
  <c r="H414" i="1"/>
  <c r="AD412" i="1"/>
  <c r="AC383" i="1"/>
  <c r="H369" i="1"/>
  <c r="AC350" i="1"/>
  <c r="H294" i="1"/>
  <c r="H264" i="1"/>
  <c r="H259" i="1"/>
  <c r="H170" i="1"/>
  <c r="H267" i="1"/>
  <c r="H4" i="1"/>
  <c r="H325" i="1"/>
  <c r="H305" i="1"/>
  <c r="H272" i="1"/>
  <c r="H229" i="1"/>
  <c r="H227" i="1"/>
  <c r="AC423" i="1"/>
  <c r="H375" i="1"/>
  <c r="AC359" i="1"/>
  <c r="H166" i="1"/>
  <c r="H51" i="1"/>
  <c r="H320" i="1"/>
  <c r="H302" i="1"/>
  <c r="H278" i="1"/>
  <c r="H176" i="1"/>
  <c r="H198" i="1"/>
  <c r="H148" i="1"/>
  <c r="AD420" i="1"/>
  <c r="H380" i="1"/>
  <c r="AC367" i="1"/>
  <c r="H313" i="1"/>
  <c r="AC239" i="1"/>
  <c r="H217" i="1"/>
  <c r="H208" i="1"/>
  <c r="H152" i="1"/>
  <c r="H108" i="1"/>
  <c r="H211" i="1"/>
  <c r="H165" i="1"/>
  <c r="H250" i="1"/>
  <c r="H216" i="1"/>
  <c r="H168" i="1"/>
  <c r="H120" i="1"/>
  <c r="AC311" i="1"/>
  <c r="AC228" i="1"/>
  <c r="H245" i="1"/>
  <c r="H238" i="1"/>
  <c r="H219" i="1"/>
  <c r="H202" i="1"/>
  <c r="H130" i="1"/>
  <c r="H100" i="1"/>
  <c r="H96" i="1"/>
  <c r="H167" i="1"/>
  <c r="AC284" i="1"/>
  <c r="AC252" i="1"/>
  <c r="AD233" i="1"/>
  <c r="H182" i="1"/>
  <c r="H162" i="1"/>
  <c r="H134" i="1"/>
  <c r="H115" i="1"/>
  <c r="H81" i="1"/>
  <c r="AC223" i="1"/>
  <c r="H218" i="1"/>
  <c r="AD218" i="1" s="1"/>
  <c r="AC186" i="1"/>
  <c r="H183" i="1"/>
  <c r="AC177" i="1"/>
  <c r="H174" i="1"/>
  <c r="H164" i="1"/>
  <c r="H163" i="1"/>
  <c r="H138" i="1"/>
  <c r="H118" i="1"/>
  <c r="H94" i="1"/>
  <c r="H46" i="1"/>
  <c r="AC207" i="1"/>
  <c r="AC170" i="1"/>
  <c r="H169" i="1"/>
  <c r="H149" i="1"/>
  <c r="H132" i="1"/>
  <c r="AC63" i="1"/>
  <c r="H76" i="1"/>
  <c r="AC134" i="1"/>
  <c r="H26" i="1"/>
  <c r="AC166" i="1"/>
  <c r="H114" i="1"/>
  <c r="H104" i="1"/>
  <c r="H54" i="1"/>
  <c r="AC114" i="1"/>
  <c r="AC103" i="1"/>
  <c r="H48" i="1"/>
  <c r="AC130" i="1"/>
  <c r="AC127" i="1"/>
  <c r="H111" i="1"/>
  <c r="AC98" i="1"/>
  <c r="H18" i="1"/>
  <c r="AC76" i="1"/>
  <c r="AC58" i="1"/>
  <c r="H22" i="1"/>
  <c r="H65" i="1"/>
  <c r="AC84" i="1"/>
  <c r="H66" i="1"/>
  <c r="AC50" i="1"/>
  <c r="H20" i="1"/>
  <c r="H6" i="1"/>
  <c r="H36" i="1"/>
  <c r="H8" i="1"/>
  <c r="AD60" i="1"/>
  <c r="H57" i="1"/>
  <c r="H14" i="1"/>
  <c r="AD327" i="1" l="1"/>
  <c r="AD312" i="1"/>
  <c r="AD203" i="1"/>
  <c r="AD335" i="1"/>
  <c r="AD187" i="1"/>
  <c r="AD192" i="1"/>
  <c r="AD232" i="1"/>
  <c r="H246" i="1"/>
  <c r="AD246" i="1" s="1"/>
  <c r="AD410" i="1"/>
  <c r="H409" i="1"/>
  <c r="AD409" i="1" s="1"/>
  <c r="H123" i="1"/>
  <c r="AD123" i="1" s="1"/>
  <c r="AD359" i="1"/>
  <c r="AD418" i="1"/>
  <c r="AD40" i="1"/>
  <c r="AD185" i="1"/>
  <c r="AD28" i="1"/>
  <c r="H80" i="1"/>
  <c r="AD194" i="1"/>
  <c r="H252" i="1"/>
  <c r="AD314" i="1"/>
  <c r="H345" i="1"/>
  <c r="AD345" i="1" s="1"/>
  <c r="H425" i="1"/>
  <c r="AD425" i="1" s="1"/>
  <c r="AD70" i="1"/>
  <c r="AD58" i="1"/>
  <c r="AD144" i="1"/>
  <c r="AD399" i="1"/>
  <c r="H348" i="1"/>
  <c r="AD348" i="1" s="1"/>
  <c r="AD129" i="1"/>
  <c r="H300" i="1"/>
  <c r="AD300" i="1" s="1"/>
  <c r="AD212" i="1"/>
  <c r="AD380" i="1"/>
  <c r="AD24" i="1"/>
  <c r="H34" i="1"/>
  <c r="AD34" i="1" s="1"/>
  <c r="AD342" i="1"/>
  <c r="H12" i="1"/>
  <c r="AD324" i="1"/>
  <c r="AD172" i="1"/>
  <c r="AD215" i="1"/>
  <c r="H228" i="1"/>
  <c r="AD228" i="1" s="1"/>
  <c r="AD265" i="1"/>
  <c r="AD362" i="1"/>
  <c r="AD298" i="1"/>
  <c r="H223" i="1"/>
  <c r="AD130" i="1"/>
  <c r="AD134" i="1"/>
  <c r="AD365" i="1"/>
  <c r="AD385" i="1"/>
  <c r="AD349" i="1"/>
  <c r="AD395" i="1"/>
  <c r="AD63" i="1"/>
  <c r="AD220" i="1"/>
  <c r="AD86" i="1"/>
  <c r="AD163" i="1"/>
  <c r="AD374" i="1"/>
  <c r="AD193" i="1"/>
  <c r="H84" i="1"/>
  <c r="AD84" i="1" s="1"/>
  <c r="AD356" i="1"/>
  <c r="H173" i="1"/>
  <c r="H42" i="1"/>
  <c r="AD42" i="1" s="1"/>
  <c r="AD419" i="1"/>
  <c r="H292" i="1"/>
  <c r="AD292" i="1" s="1"/>
  <c r="AD403" i="1"/>
  <c r="AD367" i="1"/>
  <c r="AD236" i="1"/>
  <c r="AD105" i="1"/>
  <c r="AD282" i="1"/>
  <c r="H16" i="1"/>
  <c r="AD16" i="1" s="1"/>
  <c r="H44" i="1"/>
  <c r="AD44" i="1" s="1"/>
  <c r="AD73" i="1"/>
  <c r="AD262" i="1"/>
  <c r="AD159" i="1"/>
  <c r="H147" i="1"/>
  <c r="AD147" i="1" s="1"/>
  <c r="H299" i="1"/>
  <c r="AD299" i="1" s="1"/>
  <c r="AD93" i="1"/>
  <c r="AD171" i="1"/>
  <c r="AD98" i="1"/>
  <c r="AD140" i="1"/>
  <c r="AD181" i="1"/>
  <c r="AD289" i="1"/>
  <c r="H179" i="1"/>
  <c r="AD179" i="1" s="1"/>
  <c r="H128" i="1"/>
  <c r="AD423" i="1"/>
  <c r="AD199" i="1"/>
  <c r="AD413" i="1"/>
  <c r="AD251" i="1"/>
  <c r="AD390" i="1"/>
  <c r="AD364" i="1"/>
  <c r="AD56" i="1"/>
  <c r="AD106" i="1"/>
  <c r="AD95" i="1"/>
  <c r="AD204" i="1"/>
  <c r="AD238" i="1"/>
  <c r="AD377" i="1"/>
  <c r="AD396" i="1"/>
  <c r="AD241" i="1"/>
  <c r="AD415" i="1"/>
  <c r="AD426" i="1"/>
  <c r="H390" i="1"/>
  <c r="H353" i="1"/>
  <c r="AD353" i="1" s="1"/>
  <c r="AD30" i="1"/>
  <c r="AD329" i="1"/>
  <c r="AD401" i="1"/>
  <c r="H330" i="1"/>
  <c r="AD116" i="1"/>
  <c r="AD268" i="1"/>
  <c r="AD257" i="1"/>
  <c r="AD290" i="1"/>
  <c r="H383" i="1"/>
  <c r="AD360" i="1"/>
  <c r="AD294" i="1"/>
  <c r="AD188" i="1"/>
  <c r="AD272" i="1"/>
  <c r="AD428" i="1"/>
  <c r="AD230" i="1"/>
  <c r="AD245" i="1"/>
  <c r="AD183" i="1"/>
  <c r="H121" i="1"/>
  <c r="H136" i="1"/>
  <c r="AD136" i="1" s="1"/>
  <c r="AD139" i="1"/>
  <c r="H429" i="1"/>
  <c r="AD20" i="1"/>
  <c r="AD91" i="1"/>
  <c r="AD150" i="1"/>
  <c r="AD132" i="1"/>
  <c r="AD263" i="1"/>
  <c r="AD64" i="1"/>
  <c r="AD291" i="1"/>
  <c r="AD402" i="1"/>
  <c r="AD326" i="1"/>
  <c r="H142" i="1"/>
  <c r="AD54" i="1"/>
  <c r="AD319" i="1"/>
  <c r="AD254" i="1"/>
  <c r="AD373" i="1"/>
  <c r="AD127" i="1"/>
  <c r="H191" i="1"/>
  <c r="H10" i="1"/>
  <c r="AD201" i="1"/>
  <c r="H303" i="1"/>
  <c r="H421" i="1"/>
  <c r="H357" i="1"/>
  <c r="H307" i="1"/>
  <c r="AD57" i="1"/>
  <c r="AD96" i="1"/>
  <c r="AD146" i="1"/>
  <c r="H160" i="1"/>
  <c r="AD160" i="1" s="1"/>
  <c r="H155" i="1"/>
  <c r="AD177" i="1"/>
  <c r="AD94" i="1"/>
  <c r="AD158" i="1"/>
  <c r="H214" i="1"/>
  <c r="AD36" i="1"/>
  <c r="AD111" i="1"/>
  <c r="AD103" i="1"/>
  <c r="AD169" i="1"/>
  <c r="AD206" i="1"/>
  <c r="AD407" i="1"/>
  <c r="H273" i="1"/>
  <c r="AD332" i="1"/>
  <c r="H244" i="1"/>
  <c r="H52" i="1"/>
  <c r="H258" i="1"/>
  <c r="H391" i="1"/>
  <c r="AD274" i="1"/>
  <c r="H184" i="1"/>
  <c r="H347" i="1"/>
  <c r="AD347" i="1" s="1"/>
  <c r="AD219" i="1"/>
  <c r="AD249" i="1"/>
  <c r="AD310" i="1"/>
  <c r="AD417" i="1"/>
  <c r="H175" i="1"/>
  <c r="H113" i="1"/>
  <c r="H143" i="1"/>
  <c r="AD143" i="1" s="1"/>
  <c r="AD424" i="1"/>
  <c r="AD259" i="1"/>
  <c r="AD388" i="1"/>
  <c r="AD260" i="1"/>
  <c r="AD398" i="1"/>
  <c r="H92" i="1"/>
  <c r="H153" i="1"/>
  <c r="H276" i="1"/>
  <c r="H225" i="1"/>
  <c r="H261" i="1"/>
  <c r="H271" i="1"/>
  <c r="AD154" i="1"/>
  <c r="H296" i="1"/>
  <c r="AD422" i="1"/>
  <c r="AD207" i="1"/>
  <c r="H141" i="1"/>
  <c r="AD141" i="1" s="1"/>
  <c r="AD311" i="1"/>
  <c r="AD90" i="1"/>
  <c r="AD217" i="1"/>
  <c r="AD38" i="1"/>
  <c r="AD65" i="1"/>
  <c r="AD82" i="1"/>
  <c r="AD164" i="1"/>
  <c r="AD281" i="1"/>
  <c r="AD316" i="1"/>
  <c r="AD250" i="1"/>
  <c r="AD152" i="1"/>
  <c r="AD372" i="1"/>
  <c r="AD404" i="1"/>
  <c r="AD358" i="1"/>
  <c r="AD393" i="1"/>
  <c r="AD315" i="1"/>
  <c r="AD321" i="1"/>
  <c r="AD117" i="1"/>
  <c r="H74" i="1"/>
  <c r="H318" i="1"/>
  <c r="H124" i="1"/>
  <c r="H366" i="1"/>
  <c r="AD366" i="1" s="1"/>
  <c r="H286" i="1"/>
  <c r="H137" i="1"/>
  <c r="H213" i="1"/>
  <c r="H33" i="1"/>
  <c r="H45" i="1"/>
  <c r="H7" i="1"/>
  <c r="H71" i="1"/>
  <c r="AD48" i="1"/>
  <c r="H72" i="1"/>
  <c r="H59" i="1"/>
  <c r="H133" i="1"/>
  <c r="H126" i="1"/>
  <c r="H23" i="1"/>
  <c r="H78" i="1"/>
  <c r="AD100" i="1"/>
  <c r="H195" i="1"/>
  <c r="H239" i="1"/>
  <c r="H333" i="1"/>
  <c r="AD216" i="1"/>
  <c r="H253" i="1"/>
  <c r="H389" i="1"/>
  <c r="H287" i="1"/>
  <c r="AD340" i="1"/>
  <c r="H256" i="1"/>
  <c r="H301" i="1"/>
  <c r="AD375" i="1"/>
  <c r="H381" i="1"/>
  <c r="H336" i="1"/>
  <c r="H339" i="1"/>
  <c r="H397" i="1"/>
  <c r="H47" i="1"/>
  <c r="AD14" i="1"/>
  <c r="H19" i="1"/>
  <c r="AD55" i="1"/>
  <c r="AD6" i="1"/>
  <c r="AC432" i="1"/>
  <c r="C7" i="2" s="1"/>
  <c r="H85" i="1"/>
  <c r="H161" i="1"/>
  <c r="AD32" i="1"/>
  <c r="H135" i="1"/>
  <c r="H17" i="1"/>
  <c r="H15" i="1"/>
  <c r="AD12" i="1"/>
  <c r="H29" i="1"/>
  <c r="H88" i="1"/>
  <c r="AD68" i="1"/>
  <c r="AD104" i="1"/>
  <c r="AD151" i="1"/>
  <c r="H209" i="1"/>
  <c r="H89" i="1"/>
  <c r="H145" i="1"/>
  <c r="AD167" i="1"/>
  <c r="AD80" i="1"/>
  <c r="AD202" i="1"/>
  <c r="H190" i="1"/>
  <c r="H322" i="1"/>
  <c r="AD235" i="1"/>
  <c r="AD211" i="1"/>
  <c r="AD108" i="1"/>
  <c r="H205" i="1"/>
  <c r="AD51" i="1"/>
  <c r="H275" i="1"/>
  <c r="H331" i="1"/>
  <c r="H328" i="1"/>
  <c r="AD240" i="1"/>
  <c r="H270" i="1"/>
  <c r="H317" i="1"/>
  <c r="AD369" i="1"/>
  <c r="H408" i="1"/>
  <c r="AD379" i="1"/>
  <c r="H37" i="1"/>
  <c r="H102" i="1"/>
  <c r="H234" i="1"/>
  <c r="H285" i="1"/>
  <c r="H384" i="1"/>
  <c r="AD148" i="1"/>
  <c r="AD252" i="1"/>
  <c r="AD320" i="1"/>
  <c r="AD166" i="1"/>
  <c r="H341" i="1"/>
  <c r="H370" i="1"/>
  <c r="AD168" i="1"/>
  <c r="H354" i="1"/>
  <c r="H304" i="1"/>
  <c r="AD170" i="1"/>
  <c r="AD242" i="1"/>
  <c r="H87" i="1"/>
  <c r="H79" i="1"/>
  <c r="H77" i="1"/>
  <c r="H62" i="1"/>
  <c r="AD97" i="1"/>
  <c r="AD162" i="1"/>
  <c r="AD128" i="1"/>
  <c r="H231" i="1"/>
  <c r="H293" i="1"/>
  <c r="Y432" i="1"/>
  <c r="C6" i="2" s="1"/>
  <c r="AD49" i="1"/>
  <c r="H61" i="1"/>
  <c r="AD18" i="1"/>
  <c r="H109" i="1"/>
  <c r="AD114" i="1"/>
  <c r="AD76" i="1"/>
  <c r="H75" i="1"/>
  <c r="AD149" i="1"/>
  <c r="AD214" i="1"/>
  <c r="AD182" i="1"/>
  <c r="H99" i="1"/>
  <c r="H266" i="1"/>
  <c r="AD210" i="1"/>
  <c r="H288" i="1"/>
  <c r="H222" i="1"/>
  <c r="AD313" i="1"/>
  <c r="AD383" i="1"/>
  <c r="H346" i="1"/>
  <c r="AD229" i="1"/>
  <c r="H110" i="1"/>
  <c r="H248" i="1"/>
  <c r="H371" i="1"/>
  <c r="AD280" i="1"/>
  <c r="AD196" i="1"/>
  <c r="AD343" i="1"/>
  <c r="H237" i="1"/>
  <c r="H43" i="1"/>
  <c r="H25" i="1"/>
  <c r="AD165" i="1"/>
  <c r="H279" i="1"/>
  <c r="H243" i="1"/>
  <c r="AD392" i="1"/>
  <c r="AD361" i="1"/>
  <c r="H31" i="1"/>
  <c r="H69" i="1"/>
  <c r="H13" i="1"/>
  <c r="H41" i="1"/>
  <c r="H122" i="1"/>
  <c r="H101" i="1"/>
  <c r="AD118" i="1"/>
  <c r="AD138" i="1"/>
  <c r="H247" i="1"/>
  <c r="AD115" i="1"/>
  <c r="H255" i="1"/>
  <c r="H376" i="1"/>
  <c r="AD350" i="1"/>
  <c r="AD411" i="1"/>
  <c r="AD26" i="1"/>
  <c r="H189" i="1"/>
  <c r="AD81" i="1"/>
  <c r="AD306" i="1"/>
  <c r="AD309" i="1"/>
  <c r="H27" i="1"/>
  <c r="H21" i="1"/>
  <c r="H9" i="1"/>
  <c r="H53" i="1"/>
  <c r="AD8" i="1"/>
  <c r="H39" i="1"/>
  <c r="AD39" i="1" s="1"/>
  <c r="H35" i="1"/>
  <c r="AD22" i="1"/>
  <c r="H83" i="1"/>
  <c r="H112" i="1"/>
  <c r="H156" i="1"/>
  <c r="AD180" i="1"/>
  <c r="AD198" i="1"/>
  <c r="H338" i="1"/>
  <c r="AD283" i="1"/>
  <c r="H50" i="1"/>
  <c r="AD50" i="1" s="1"/>
  <c r="H351" i="1"/>
  <c r="AD305" i="1"/>
  <c r="AD267" i="1"/>
  <c r="AD308" i="1"/>
  <c r="AD264" i="1"/>
  <c r="H416" i="1"/>
  <c r="H277" i="1"/>
  <c r="AD284" i="1"/>
  <c r="AD387" i="1"/>
  <c r="AD406" i="1"/>
  <c r="H11" i="1"/>
  <c r="AD66" i="1"/>
  <c r="AD325" i="1"/>
  <c r="AD4" i="1"/>
  <c r="H405" i="1"/>
  <c r="H221" i="1"/>
  <c r="H107" i="1"/>
  <c r="H363" i="1"/>
  <c r="H386" i="1"/>
  <c r="H427" i="1"/>
  <c r="AD176" i="1"/>
  <c r="H368" i="1"/>
  <c r="H295" i="1"/>
  <c r="H337" i="1"/>
  <c r="H323" i="1"/>
  <c r="AD197" i="1"/>
  <c r="AD278" i="1"/>
  <c r="H352" i="1"/>
  <c r="AD414" i="1"/>
  <c r="AD46" i="1"/>
  <c r="AD174" i="1"/>
  <c r="H226" i="1"/>
  <c r="H131" i="1"/>
  <c r="AD120" i="1"/>
  <c r="AD178" i="1"/>
  <c r="AD208" i="1"/>
  <c r="H355" i="1"/>
  <c r="H378" i="1"/>
  <c r="H400" i="1"/>
  <c r="AD302" i="1"/>
  <c r="AD269" i="1"/>
  <c r="AD227" i="1"/>
  <c r="H394" i="1"/>
  <c r="H224" i="1"/>
  <c r="H344" i="1"/>
  <c r="H186" i="1"/>
  <c r="H297" i="1"/>
  <c r="AD223" i="1"/>
  <c r="AD382" i="1"/>
  <c r="AD351" i="1" l="1"/>
  <c r="AD35" i="1"/>
  <c r="AD13" i="1"/>
  <c r="AD175" i="1"/>
  <c r="AD247" i="1"/>
  <c r="AD122" i="1"/>
  <c r="AD307" i="1"/>
  <c r="AD330" i="1"/>
  <c r="AD328" i="1"/>
  <c r="AD209" i="1"/>
  <c r="AD133" i="1"/>
  <c r="AD173" i="1"/>
  <c r="AD261" i="1"/>
  <c r="AD273" i="1"/>
  <c r="AD153" i="1"/>
  <c r="AD341" i="1"/>
  <c r="AD285" i="1"/>
  <c r="AD184" i="1"/>
  <c r="AD357" i="1"/>
  <c r="AD191" i="1"/>
  <c r="AD121" i="1"/>
  <c r="AD429" i="1"/>
  <c r="AD346" i="1"/>
  <c r="AD279" i="1"/>
  <c r="AD19" i="1"/>
  <c r="AD137" i="1"/>
  <c r="AD338" i="1"/>
  <c r="AD53" i="1"/>
  <c r="AD27" i="1"/>
  <c r="AD354" i="1"/>
  <c r="AD224" i="1"/>
  <c r="AD226" i="1"/>
  <c r="AD368" i="1"/>
  <c r="AD363" i="1"/>
  <c r="AD405" i="1"/>
  <c r="AD271" i="1"/>
  <c r="AD276" i="1"/>
  <c r="AD244" i="1"/>
  <c r="AD297" i="1"/>
  <c r="AD286" i="1"/>
  <c r="AD318" i="1"/>
  <c r="AD296" i="1"/>
  <c r="AD391" i="1"/>
  <c r="AD381" i="1"/>
  <c r="AD225" i="1"/>
  <c r="AD92" i="1"/>
  <c r="AD189" i="1"/>
  <c r="AD83" i="1"/>
  <c r="AD303" i="1"/>
  <c r="AD52" i="1"/>
  <c r="AD11" i="1"/>
  <c r="AD205" i="1"/>
  <c r="AD190" i="1"/>
  <c r="AD29" i="1"/>
  <c r="AD135" i="1"/>
  <c r="AD195" i="1"/>
  <c r="AD126" i="1"/>
  <c r="AD113" i="1"/>
  <c r="AD421" i="1"/>
  <c r="AD142" i="1"/>
  <c r="AD62" i="1"/>
  <c r="AD258" i="1"/>
  <c r="AD74" i="1"/>
  <c r="AD331" i="1"/>
  <c r="AD161" i="1"/>
  <c r="AD333" i="1"/>
  <c r="AD277" i="1"/>
  <c r="AD79" i="1"/>
  <c r="AD17" i="1"/>
  <c r="AD23" i="1"/>
  <c r="AD45" i="1"/>
  <c r="AD155" i="1"/>
  <c r="AD237" i="1"/>
  <c r="AD371" i="1"/>
  <c r="AD288" i="1"/>
  <c r="AD124" i="1"/>
  <c r="AD10" i="1"/>
  <c r="AD157" i="1"/>
  <c r="AD334" i="1"/>
  <c r="AD41" i="1"/>
  <c r="AD31" i="1"/>
  <c r="AD102" i="1"/>
  <c r="AD408" i="1"/>
  <c r="AD317" i="1"/>
  <c r="AD15" i="1"/>
  <c r="AD339" i="1"/>
  <c r="AD301" i="1"/>
  <c r="AD389" i="1"/>
  <c r="AD78" i="1"/>
  <c r="AD59" i="1"/>
  <c r="AD266" i="1"/>
  <c r="AD293" i="1"/>
  <c r="H67" i="1"/>
  <c r="AD270" i="1"/>
  <c r="AD145" i="1"/>
  <c r="AD256" i="1"/>
  <c r="AD186" i="1"/>
  <c r="AD355" i="1"/>
  <c r="AD131" i="1"/>
  <c r="AD352" i="1"/>
  <c r="AD295" i="1"/>
  <c r="AD386" i="1"/>
  <c r="AD21" i="1"/>
  <c r="AD87" i="1"/>
  <c r="AD344" i="1"/>
  <c r="AD69" i="1"/>
  <c r="H200" i="1"/>
  <c r="AD77" i="1"/>
  <c r="AD234" i="1"/>
  <c r="AD397" i="1"/>
  <c r="AD287" i="1"/>
  <c r="AD7" i="1"/>
  <c r="AD248" i="1"/>
  <c r="AD75" i="1"/>
  <c r="AD61" i="1"/>
  <c r="AD275" i="1"/>
  <c r="AD119" i="1"/>
  <c r="AD239" i="1"/>
  <c r="AD72" i="1"/>
  <c r="AD222" i="1"/>
  <c r="AD99" i="1"/>
  <c r="AD231" i="1"/>
  <c r="AD322" i="1"/>
  <c r="AD89" i="1"/>
  <c r="AD88" i="1"/>
  <c r="AD85" i="1"/>
  <c r="AD336" i="1"/>
  <c r="AD253" i="1"/>
  <c r="AD33" i="1"/>
  <c r="AD213" i="1"/>
  <c r="AD400" i="1"/>
  <c r="AD323" i="1"/>
  <c r="AD107" i="1"/>
  <c r="AD43" i="1"/>
  <c r="H125" i="1"/>
  <c r="AD376" i="1"/>
  <c r="AD110" i="1"/>
  <c r="AD304" i="1"/>
  <c r="AD370" i="1"/>
  <c r="AD384" i="1"/>
  <c r="AD37" i="1"/>
  <c r="AD394" i="1"/>
  <c r="AD378" i="1"/>
  <c r="AD337" i="1"/>
  <c r="AD427" i="1"/>
  <c r="AD221" i="1"/>
  <c r="AD156" i="1"/>
  <c r="AD9" i="1"/>
  <c r="AD416" i="1"/>
  <c r="AD255" i="1"/>
  <c r="AD101" i="1"/>
  <c r="AD243" i="1"/>
  <c r="AD25" i="1"/>
  <c r="AD109" i="1"/>
  <c r="H5" i="1"/>
  <c r="AD47" i="1"/>
  <c r="AD71" i="1"/>
  <c r="AD112" i="1"/>
  <c r="AD67" i="1" l="1"/>
  <c r="AD200" i="1"/>
  <c r="M432" i="1"/>
  <c r="C4" i="2" s="1"/>
  <c r="AD125" i="1"/>
  <c r="V432" i="1"/>
  <c r="C5" i="2" s="1"/>
  <c r="AD5" i="1"/>
  <c r="H432" i="1"/>
  <c r="C3" i="2" s="1"/>
  <c r="C13" i="2" l="1"/>
  <c r="C10" i="2"/>
  <c r="C15" i="2"/>
  <c r="C11" i="2"/>
  <c r="C12" i="2"/>
  <c r="C14" i="2"/>
</calcChain>
</file>

<file path=xl/sharedStrings.xml><?xml version="1.0" encoding="utf-8"?>
<sst xmlns="http://schemas.openxmlformats.org/spreadsheetml/2006/main" count="930" uniqueCount="925">
  <si>
    <t>14730</t>
  </si>
  <si>
    <t>Nordsachsen (LK)</t>
  </si>
  <si>
    <t>14729</t>
  </si>
  <si>
    <t>Leipzig (LK)</t>
  </si>
  <si>
    <t>14713</t>
  </si>
  <si>
    <t>Leipzig (KS)</t>
  </si>
  <si>
    <t>14628</t>
  </si>
  <si>
    <t>Sächsische Schweiz-Osterzgebirge (LK)</t>
  </si>
  <si>
    <t>14627</t>
  </si>
  <si>
    <t>Meißen (LK)</t>
  </si>
  <si>
    <t>14626</t>
  </si>
  <si>
    <t>Görlitz (LK)</t>
  </si>
  <si>
    <t>14625</t>
  </si>
  <si>
    <t>Bautzen (LK)</t>
  </si>
  <si>
    <t>14612</t>
  </si>
  <si>
    <t>Dresden (KS)</t>
  </si>
  <si>
    <t>14524</t>
  </si>
  <si>
    <t>Zwickau (LK)</t>
  </si>
  <si>
    <t>14523</t>
  </si>
  <si>
    <t>Vogtlandkreis (LK)</t>
  </si>
  <si>
    <t>14522</t>
  </si>
  <si>
    <t>Mittelsachsen (LK)</t>
  </si>
  <si>
    <t>14521</t>
  </si>
  <si>
    <t>Erzgebirgskreis (LK)</t>
  </si>
  <si>
    <t>14511</t>
  </si>
  <si>
    <t>Chemnitz (KS)</t>
  </si>
  <si>
    <t>nachrichtlich: Kreise (Aggregation der Gemeinden)</t>
  </si>
  <si>
    <t>Anzahl Gemeinden in Sachsen</t>
  </si>
  <si>
    <t>Sachsen</t>
  </si>
  <si>
    <t>Zschepplin</t>
  </si>
  <si>
    <t>14730360</t>
  </si>
  <si>
    <t>Wiedemar</t>
  </si>
  <si>
    <t>14730340</t>
  </si>
  <si>
    <t>Wermsdorf</t>
  </si>
  <si>
    <t>14730330</t>
  </si>
  <si>
    <t>Trossin</t>
  </si>
  <si>
    <t>14730320</t>
  </si>
  <si>
    <t>Torgau, Stadt</t>
  </si>
  <si>
    <t>14730310</t>
  </si>
  <si>
    <t>Taucha, Stadt</t>
  </si>
  <si>
    <t>14730300</t>
  </si>
  <si>
    <t>Schönwölkau</t>
  </si>
  <si>
    <t>14730280</t>
  </si>
  <si>
    <t>Schkeuditz, Stadt</t>
  </si>
  <si>
    <t>14730270</t>
  </si>
  <si>
    <t>Rackwitz</t>
  </si>
  <si>
    <t>14730250</t>
  </si>
  <si>
    <t>Oschatz, Stadt</t>
  </si>
  <si>
    <t>14730230</t>
  </si>
  <si>
    <t>Naundorf</t>
  </si>
  <si>
    <t>14730210</t>
  </si>
  <si>
    <t>Mügeln, Stadt</t>
  </si>
  <si>
    <t>14730200</t>
  </si>
  <si>
    <t>Mockrehna</t>
  </si>
  <si>
    <t>14730190</t>
  </si>
  <si>
    <t>Löbnitz</t>
  </si>
  <si>
    <t>14730180</t>
  </si>
  <si>
    <t>Liebschützberg</t>
  </si>
  <si>
    <t>14730170</t>
  </si>
  <si>
    <t>Laußig</t>
  </si>
  <si>
    <t>14730160</t>
  </si>
  <si>
    <t>Krostitz</t>
  </si>
  <si>
    <t>14730150</t>
  </si>
  <si>
    <t>Jesewitz</t>
  </si>
  <si>
    <t>14730140</t>
  </si>
  <si>
    <t>Elsnig</t>
  </si>
  <si>
    <t>14730120</t>
  </si>
  <si>
    <t>Eilenburg, Stadt</t>
  </si>
  <si>
    <t>14730110</t>
  </si>
  <si>
    <t>Dreiheide</t>
  </si>
  <si>
    <t>14730100</t>
  </si>
  <si>
    <t>Dommitzsch, Stadt</t>
  </si>
  <si>
    <t>14730090</t>
  </si>
  <si>
    <t>Doberschütz</t>
  </si>
  <si>
    <t>14730080</t>
  </si>
  <si>
    <t>Delitzsch, Stadt</t>
  </si>
  <si>
    <t>14730070</t>
  </si>
  <si>
    <t>Dahlen, Stadt</t>
  </si>
  <si>
    <t>14730060</t>
  </si>
  <si>
    <t>Cavertitz</t>
  </si>
  <si>
    <t>14730050</t>
  </si>
  <si>
    <t>Belgern-Schildau, Stadt</t>
  </si>
  <si>
    <t>14730045</t>
  </si>
  <si>
    <t>Beilrode</t>
  </si>
  <si>
    <t>14730030</t>
  </si>
  <si>
    <t>Bad Düben, Stadt</t>
  </si>
  <si>
    <t>14730020</t>
  </si>
  <si>
    <t>Arzberg</t>
  </si>
  <si>
    <t>14730010</t>
  </si>
  <si>
    <t>Zwenkau, Stadt</t>
  </si>
  <si>
    <t>14729430</t>
  </si>
  <si>
    <t>Wurzen, Stadt</t>
  </si>
  <si>
    <t>14729410</t>
  </si>
  <si>
    <t>Trebsen/Mulde, Stadt</t>
  </si>
  <si>
    <t>14729400</t>
  </si>
  <si>
    <t>Thallwitz</t>
  </si>
  <si>
    <t>14729380</t>
  </si>
  <si>
    <t>Rötha, Stadt</t>
  </si>
  <si>
    <t>14729370</t>
  </si>
  <si>
    <t>Regis-Breitingen, Stadt</t>
  </si>
  <si>
    <t>14729360</t>
  </si>
  <si>
    <t>Pegau, Stadt</t>
  </si>
  <si>
    <t>14729350</t>
  </si>
  <si>
    <t>Parthenstein</t>
  </si>
  <si>
    <t>14729340</t>
  </si>
  <si>
    <t>Otterwisch</t>
  </si>
  <si>
    <t>14729330</t>
  </si>
  <si>
    <t>Neukieritzsch</t>
  </si>
  <si>
    <t>14729320</t>
  </si>
  <si>
    <t>Naunhof, Stadt</t>
  </si>
  <si>
    <t>14729300</t>
  </si>
  <si>
    <t>Narsdorf</t>
  </si>
  <si>
    <t>14729290</t>
  </si>
  <si>
    <t>Markranstädt, Stadt</t>
  </si>
  <si>
    <t>14729270</t>
  </si>
  <si>
    <t>Markkleeberg, Stadt</t>
  </si>
  <si>
    <t>14729260</t>
  </si>
  <si>
    <t>Machern</t>
  </si>
  <si>
    <t>14729250</t>
  </si>
  <si>
    <t>Lossatal</t>
  </si>
  <si>
    <t>14729245</t>
  </si>
  <si>
    <t>Kohren-Sahlis, Stadt</t>
  </si>
  <si>
    <t>14729230</t>
  </si>
  <si>
    <t>Kitzscher, Stadt</t>
  </si>
  <si>
    <t>14729220</t>
  </si>
  <si>
    <t>Großpösna</t>
  </si>
  <si>
    <t>14729190</t>
  </si>
  <si>
    <t>Groitzsch, Stadt</t>
  </si>
  <si>
    <t>14729170</t>
  </si>
  <si>
    <t>Grimma, Stadt</t>
  </si>
  <si>
    <t>14729160</t>
  </si>
  <si>
    <t>Geithain, Stadt</t>
  </si>
  <si>
    <t>14729150</t>
  </si>
  <si>
    <t>Frohburg, Stadt</t>
  </si>
  <si>
    <t>14729140</t>
  </si>
  <si>
    <t>Elstertrebnitz</t>
  </si>
  <si>
    <t>14729100</t>
  </si>
  <si>
    <t>Colditz, Stadt</t>
  </si>
  <si>
    <t>14729080</t>
  </si>
  <si>
    <t>Brandis, Stadt</t>
  </si>
  <si>
    <t>14729070</t>
  </si>
  <si>
    <t>Borsdorf</t>
  </si>
  <si>
    <t>14729060</t>
  </si>
  <si>
    <t>Borna, Stadt</t>
  </si>
  <si>
    <t>14729050</t>
  </si>
  <si>
    <t>Böhlen, Stadt</t>
  </si>
  <si>
    <t>14729040</t>
  </si>
  <si>
    <t>Bennewitz</t>
  </si>
  <si>
    <t>14729030</t>
  </si>
  <si>
    <t>Belgershain</t>
  </si>
  <si>
    <t>14729020</t>
  </si>
  <si>
    <t>Bad Lausick, Stadt</t>
  </si>
  <si>
    <t>14729010</t>
  </si>
  <si>
    <t>Leipzig, Stadt</t>
  </si>
  <si>
    <t>14713000</t>
  </si>
  <si>
    <t>Wilsdruff, Stadt</t>
  </si>
  <si>
    <t>14628410</t>
  </si>
  <si>
    <t>Tharandt, Stadt</t>
  </si>
  <si>
    <t>14628400</t>
  </si>
  <si>
    <t>Struppen</t>
  </si>
  <si>
    <t>14628390</t>
  </si>
  <si>
    <t>Stolpen, Stadt</t>
  </si>
  <si>
    <t>14628380</t>
  </si>
  <si>
    <t>Stadt Wehlen, Stadt</t>
  </si>
  <si>
    <t>14628370</t>
  </si>
  <si>
    <t>Sebnitz, Stadt</t>
  </si>
  <si>
    <t>14628360</t>
  </si>
  <si>
    <t>Rosenthal-Bielatal</t>
  </si>
  <si>
    <t>14628340</t>
  </si>
  <si>
    <t>Reinhardtsdorf-Schöna</t>
  </si>
  <si>
    <t>14628330</t>
  </si>
  <si>
    <t>Rathmannsdorf</t>
  </si>
  <si>
    <t>14628320</t>
  </si>
  <si>
    <t>Rathen, Kurort</t>
  </si>
  <si>
    <t>14628310</t>
  </si>
  <si>
    <t>Rabenau, Stadt</t>
  </si>
  <si>
    <t>14628300</t>
  </si>
  <si>
    <t>Pirna, Stadt</t>
  </si>
  <si>
    <t>14628270</t>
  </si>
  <si>
    <t>Neustadt i. Sa., Stadt (Sächs.Schweiz-Osterzgeb.)</t>
  </si>
  <si>
    <t>14628260</t>
  </si>
  <si>
    <t>Müglitztal</t>
  </si>
  <si>
    <t>14628250</t>
  </si>
  <si>
    <t>Lohmen</t>
  </si>
  <si>
    <t>14628240</t>
  </si>
  <si>
    <t>Liebstadt, Stadt</t>
  </si>
  <si>
    <t>14628230</t>
  </si>
  <si>
    <t>Kreischa</t>
  </si>
  <si>
    <t>14628220</t>
  </si>
  <si>
    <t>Königstein/Sächs. Schw., Stadt</t>
  </si>
  <si>
    <t>14628210</t>
  </si>
  <si>
    <t>Klingenberg</t>
  </si>
  <si>
    <t>14628205</t>
  </si>
  <si>
    <t>Hohnstein, Stadt</t>
  </si>
  <si>
    <t>14628190</t>
  </si>
  <si>
    <t>Hermsdorf/Erzgeb.</t>
  </si>
  <si>
    <t>14628170</t>
  </si>
  <si>
    <t>Heidenau, Stadt</t>
  </si>
  <si>
    <t>14628160</t>
  </si>
  <si>
    <t>Hartmannsdorf-Reichenau</t>
  </si>
  <si>
    <t>14628150</t>
  </si>
  <si>
    <t>Gohrisch</t>
  </si>
  <si>
    <t>14628140</t>
  </si>
  <si>
    <t>Glashütte, Stadt</t>
  </si>
  <si>
    <t>14628130</t>
  </si>
  <si>
    <t>Freital, Stadt</t>
  </si>
  <si>
    <t>14628110</t>
  </si>
  <si>
    <t>Dürrröhrsdorf-Dittersbach</t>
  </si>
  <si>
    <t>14628100</t>
  </si>
  <si>
    <t>Dorfhain</t>
  </si>
  <si>
    <t>14628090</t>
  </si>
  <si>
    <t>Dohna, Stadt</t>
  </si>
  <si>
    <t>14628080</t>
  </si>
  <si>
    <t>Dohma</t>
  </si>
  <si>
    <t>14628070</t>
  </si>
  <si>
    <t>Dippoldiswalde, Stadt</t>
  </si>
  <si>
    <t>14628060</t>
  </si>
  <si>
    <t>Bannewitz</t>
  </si>
  <si>
    <t>14628050</t>
  </si>
  <si>
    <t>Bahretal</t>
  </si>
  <si>
    <t>14628040</t>
  </si>
  <si>
    <t>Bad Schandau, Stadt</t>
  </si>
  <si>
    <t>14628030</t>
  </si>
  <si>
    <t>Bad Gottleuba-Berggießhübel, Stadt</t>
  </si>
  <si>
    <t>14628020</t>
  </si>
  <si>
    <t>Altenberg, Stadt</t>
  </si>
  <si>
    <t>14628010</t>
  </si>
  <si>
    <t>Zeithain</t>
  </si>
  <si>
    <t>14627360</t>
  </si>
  <si>
    <t>Wülknitz</t>
  </si>
  <si>
    <t>14627340</t>
  </si>
  <si>
    <t>Weinböhla</t>
  </si>
  <si>
    <t>14627310</t>
  </si>
  <si>
    <t>Thiendorf</t>
  </si>
  <si>
    <t>14627290</t>
  </si>
  <si>
    <t>Strehla, Stadt</t>
  </si>
  <si>
    <t>14627270</t>
  </si>
  <si>
    <t>Stauchitz</t>
  </si>
  <si>
    <t>14627260</t>
  </si>
  <si>
    <t>Schönfeld</t>
  </si>
  <si>
    <t>14627250</t>
  </si>
  <si>
    <t>Röderaue</t>
  </si>
  <si>
    <t>14627240</t>
  </si>
  <si>
    <t>Riesa, Stadt</t>
  </si>
  <si>
    <t>14627230</t>
  </si>
  <si>
    <t>Radeburg, Stadt</t>
  </si>
  <si>
    <t>14627220</t>
  </si>
  <si>
    <t>Radebeul, Stadt</t>
  </si>
  <si>
    <t>14627210</t>
  </si>
  <si>
    <t>Priestewitz</t>
  </si>
  <si>
    <t>14627200</t>
  </si>
  <si>
    <t>Nünchritz</t>
  </si>
  <si>
    <t>14627190</t>
  </si>
  <si>
    <t>Nossen, Stadt</t>
  </si>
  <si>
    <t>14627180</t>
  </si>
  <si>
    <t>Niederau</t>
  </si>
  <si>
    <t>14627170</t>
  </si>
  <si>
    <t>Moritzburg</t>
  </si>
  <si>
    <t>14627150</t>
  </si>
  <si>
    <t>Meißen, Stadt</t>
  </si>
  <si>
    <t>14627140</t>
  </si>
  <si>
    <t>Lommatzsch, Stadt</t>
  </si>
  <si>
    <t>14627130</t>
  </si>
  <si>
    <t>Lampertswalde</t>
  </si>
  <si>
    <t>14627110</t>
  </si>
  <si>
    <t>Klipphausen</t>
  </si>
  <si>
    <t>14627100</t>
  </si>
  <si>
    <t>Käbschütztal</t>
  </si>
  <si>
    <t>14627080</t>
  </si>
  <si>
    <t>Hirschstein</t>
  </si>
  <si>
    <t>14627070</t>
  </si>
  <si>
    <t>Großenhain, Stadt</t>
  </si>
  <si>
    <t>14627060</t>
  </si>
  <si>
    <t>Gröditz, Stadt</t>
  </si>
  <si>
    <t>14627050</t>
  </si>
  <si>
    <t>Glaubitz</t>
  </si>
  <si>
    <t>14627040</t>
  </si>
  <si>
    <t>Ebersbach (Landkreis Meißen)</t>
  </si>
  <si>
    <t>14627030</t>
  </si>
  <si>
    <t>Diera-Zehren</t>
  </si>
  <si>
    <t>14627020</t>
  </si>
  <si>
    <t>Coswig, Stadt</t>
  </si>
  <si>
    <t>14627010</t>
  </si>
  <si>
    <t>Zittau, Stadt</t>
  </si>
  <si>
    <t>14626610</t>
  </si>
  <si>
    <t>Weißwasser/O.L., Stadt</t>
  </si>
  <si>
    <t>14626600</t>
  </si>
  <si>
    <t>Weißkeißel</t>
  </si>
  <si>
    <t>14626590</t>
  </si>
  <si>
    <t>Waldhufen</t>
  </si>
  <si>
    <t>14626580</t>
  </si>
  <si>
    <t>Vierkirchen</t>
  </si>
  <si>
    <t>14626570</t>
  </si>
  <si>
    <t>Trebendorf</t>
  </si>
  <si>
    <t>14626560</t>
  </si>
  <si>
    <t>Seifhennersdorf, Stadt</t>
  </si>
  <si>
    <t>14626530</t>
  </si>
  <si>
    <t>Schöpstal</t>
  </si>
  <si>
    <t>14626520</t>
  </si>
  <si>
    <t>Schönbach</t>
  </si>
  <si>
    <t>14626510</t>
  </si>
  <si>
    <t>Schönau-Berzdorf a. d. Eigen</t>
  </si>
  <si>
    <t>14626500</t>
  </si>
  <si>
    <t>Schleife</t>
  </si>
  <si>
    <t>14626490</t>
  </si>
  <si>
    <t>Rothenburg/O.L., Stadt</t>
  </si>
  <si>
    <t>14626480</t>
  </si>
  <si>
    <t>Rosenbach</t>
  </si>
  <si>
    <t>14626470</t>
  </si>
  <si>
    <t>Rietschen</t>
  </si>
  <si>
    <t>14626460</t>
  </si>
  <si>
    <t>Reichenbach/O.L., Stadt</t>
  </si>
  <si>
    <t>14626450</t>
  </si>
  <si>
    <t>Quitzdorf am See</t>
  </si>
  <si>
    <t>14626440</t>
  </si>
  <si>
    <t>Oybin</t>
  </si>
  <si>
    <t>14626430</t>
  </si>
  <si>
    <t>Ostritz, Stadt</t>
  </si>
  <si>
    <t>14626420</t>
  </si>
  <si>
    <t>Oppach</t>
  </si>
  <si>
    <t>14626410</t>
  </si>
  <si>
    <t>Olbersdorf</t>
  </si>
  <si>
    <t>14626400</t>
  </si>
  <si>
    <t>Oderwitz</t>
  </si>
  <si>
    <t>14626390</t>
  </si>
  <si>
    <t>Niesky, Stadt</t>
  </si>
  <si>
    <t>14626370</t>
  </si>
  <si>
    <t>Neusalza-Spremberg, Stadt</t>
  </si>
  <si>
    <t>14626350</t>
  </si>
  <si>
    <t>Neißeaue</t>
  </si>
  <si>
    <t>14626330</t>
  </si>
  <si>
    <t>Mücka</t>
  </si>
  <si>
    <t>14626320</t>
  </si>
  <si>
    <t>Mittelherwigsdorf</t>
  </si>
  <si>
    <t>14626310</t>
  </si>
  <si>
    <t>Markersdorf</t>
  </si>
  <si>
    <t>14626300</t>
  </si>
  <si>
    <t>Löbau, Stadt</t>
  </si>
  <si>
    <t>14626290</t>
  </si>
  <si>
    <t>Leutersdorf</t>
  </si>
  <si>
    <t>14626280</t>
  </si>
  <si>
    <t>Lawalde</t>
  </si>
  <si>
    <t>14626270</t>
  </si>
  <si>
    <t>Kreba-Neudorf</t>
  </si>
  <si>
    <t>14626260</t>
  </si>
  <si>
    <t>Krauschwitz</t>
  </si>
  <si>
    <t>14626250</t>
  </si>
  <si>
    <t>Kottmar</t>
  </si>
  <si>
    <t>14626245</t>
  </si>
  <si>
    <t>Königshain</t>
  </si>
  <si>
    <t>14626240</t>
  </si>
  <si>
    <t>Kodersdorf</t>
  </si>
  <si>
    <t>14626230</t>
  </si>
  <si>
    <t>Jonsdorf, Kurort</t>
  </si>
  <si>
    <t>14626210</t>
  </si>
  <si>
    <t>Horka</t>
  </si>
  <si>
    <t>14626200</t>
  </si>
  <si>
    <t>Hohendubrau</t>
  </si>
  <si>
    <t>14626190</t>
  </si>
  <si>
    <t>Herrnhut, Stadt</t>
  </si>
  <si>
    <t>14626180</t>
  </si>
  <si>
    <t>Hainewalde</t>
  </si>
  <si>
    <t>14626170</t>
  </si>
  <si>
    <t>Hähnichen</t>
  </si>
  <si>
    <t>14626160</t>
  </si>
  <si>
    <t>Großschweidnitz</t>
  </si>
  <si>
    <t>14626150</t>
  </si>
  <si>
    <t>Großschönau</t>
  </si>
  <si>
    <t>14626140</t>
  </si>
  <si>
    <t>Groß Düben</t>
  </si>
  <si>
    <t>14626120</t>
  </si>
  <si>
    <t>Görlitz, Stadt</t>
  </si>
  <si>
    <t>14626110</t>
  </si>
  <si>
    <t>Gablenz</t>
  </si>
  <si>
    <t>14626100</t>
  </si>
  <si>
    <t>Ebersbach-Neugersdorf, Stadt</t>
  </si>
  <si>
    <t>14626085</t>
  </si>
  <si>
    <t>Dürrhennersdorf</t>
  </si>
  <si>
    <t>14626070</t>
  </si>
  <si>
    <t>Boxberg/O.L.</t>
  </si>
  <si>
    <t>14626060</t>
  </si>
  <si>
    <t>Bertsdorf-Hörnitz</t>
  </si>
  <si>
    <t>14626050</t>
  </si>
  <si>
    <t>Bernstadt a. d. Eigen, Stadt</t>
  </si>
  <si>
    <t>14626030</t>
  </si>
  <si>
    <t>Beiersdorf</t>
  </si>
  <si>
    <t>14626020</t>
  </si>
  <si>
    <t>Bad Muskau, Stadt</t>
  </si>
  <si>
    <t>14626010</t>
  </si>
  <si>
    <t>Wittichenau, Stadt</t>
  </si>
  <si>
    <t>14625640</t>
  </si>
  <si>
    <t>Wilthen, Stadt</t>
  </si>
  <si>
    <t>14625630</t>
  </si>
  <si>
    <t>Weißenberg, Stadt</t>
  </si>
  <si>
    <t>14625610</t>
  </si>
  <si>
    <t>Wachau</t>
  </si>
  <si>
    <t>14625600</t>
  </si>
  <si>
    <t>Steinigtwolmsdorf</t>
  </si>
  <si>
    <t>14625590</t>
  </si>
  <si>
    <t>Steina</t>
  </si>
  <si>
    <t>14625580</t>
  </si>
  <si>
    <t>Spreetal</t>
  </si>
  <si>
    <t>14625570</t>
  </si>
  <si>
    <t>Sohland a. d. Spree</t>
  </si>
  <si>
    <t>14625560</t>
  </si>
  <si>
    <t>Schwepnitz</t>
  </si>
  <si>
    <t>14625550</t>
  </si>
  <si>
    <t>Schönteichen</t>
  </si>
  <si>
    <t>14625540</t>
  </si>
  <si>
    <t>Schmölln-Putzkau</t>
  </si>
  <si>
    <t>14625530</t>
  </si>
  <si>
    <t>Schirgiswalde-Kirschau, Stadt</t>
  </si>
  <si>
    <t>14625525</t>
  </si>
  <si>
    <t>Rammenau</t>
  </si>
  <si>
    <t>14625510</t>
  </si>
  <si>
    <t>Ralbitz-Rosenthal</t>
  </si>
  <si>
    <t>14625500</t>
  </si>
  <si>
    <t>Radibor</t>
  </si>
  <si>
    <t>14625490</t>
  </si>
  <si>
    <t>Radeberg, Stadt</t>
  </si>
  <si>
    <t>14625480</t>
  </si>
  <si>
    <t>Räckelwitz</t>
  </si>
  <si>
    <t>14625470</t>
  </si>
  <si>
    <t>Puschwitz</t>
  </si>
  <si>
    <t>14625460</t>
  </si>
  <si>
    <t>Pulsnitz, Stadt</t>
  </si>
  <si>
    <t>14625450</t>
  </si>
  <si>
    <t>Panschwitz-Kuckau</t>
  </si>
  <si>
    <t>14625440</t>
  </si>
  <si>
    <t>Ottendorf-Okrilla</t>
  </si>
  <si>
    <t>14625430</t>
  </si>
  <si>
    <t>Oßling</t>
  </si>
  <si>
    <t>14625420</t>
  </si>
  <si>
    <t>Ohorn</t>
  </si>
  <si>
    <t>14625410</t>
  </si>
  <si>
    <t>Obergurig</t>
  </si>
  <si>
    <t>14625390</t>
  </si>
  <si>
    <t>Neukirch/Lausitz</t>
  </si>
  <si>
    <t>14625380</t>
  </si>
  <si>
    <t>Neukirch</t>
  </si>
  <si>
    <t>14625370</t>
  </si>
  <si>
    <t>Neschwitz</t>
  </si>
  <si>
    <t>14625360</t>
  </si>
  <si>
    <t>Nebelschütz</t>
  </si>
  <si>
    <t>14625350</t>
  </si>
  <si>
    <t>Malschwitz</t>
  </si>
  <si>
    <t>14625340</t>
  </si>
  <si>
    <t>Lohsa</t>
  </si>
  <si>
    <t>14625330</t>
  </si>
  <si>
    <t>Lichtenberg (Landkreis Bautzen)</t>
  </si>
  <si>
    <t>14625320</t>
  </si>
  <si>
    <t>Lauta, Stadt</t>
  </si>
  <si>
    <t>14625310</t>
  </si>
  <si>
    <t>Laußnitz</t>
  </si>
  <si>
    <t>14625300</t>
  </si>
  <si>
    <t>Kubschütz</t>
  </si>
  <si>
    <t>14625290</t>
  </si>
  <si>
    <t>Königswartha</t>
  </si>
  <si>
    <t>14625280</t>
  </si>
  <si>
    <t>Königsbrück, Stadt</t>
  </si>
  <si>
    <t>14625270</t>
  </si>
  <si>
    <t>Kamenz, Stadt</t>
  </si>
  <si>
    <t>14625250</t>
  </si>
  <si>
    <t>Hoyerswerda, Stadt</t>
  </si>
  <si>
    <t>14625240</t>
  </si>
  <si>
    <t>Hochkirch</t>
  </si>
  <si>
    <t>14625230</t>
  </si>
  <si>
    <t>Haselbachtal</t>
  </si>
  <si>
    <t>14625220</t>
  </si>
  <si>
    <t>Großröhrsdorf, Stadt</t>
  </si>
  <si>
    <t>14625200</t>
  </si>
  <si>
    <t>Großpostwitz/O.L.</t>
  </si>
  <si>
    <t>14625190</t>
  </si>
  <si>
    <t>Großnaundorf</t>
  </si>
  <si>
    <t>14625180</t>
  </si>
  <si>
    <t>Großharthau</t>
  </si>
  <si>
    <t>14625170</t>
  </si>
  <si>
    <t>Großdubrau</t>
  </si>
  <si>
    <t>14625160</t>
  </si>
  <si>
    <t>Göda</t>
  </si>
  <si>
    <t>14625150</t>
  </si>
  <si>
    <t>Frankenthal</t>
  </si>
  <si>
    <t>14625140</t>
  </si>
  <si>
    <t>Elstra, Stadt</t>
  </si>
  <si>
    <t>14625130</t>
  </si>
  <si>
    <t>Elsterheide</t>
  </si>
  <si>
    <t>14625120</t>
  </si>
  <si>
    <t>Doberschau-Gaußig</t>
  </si>
  <si>
    <t>14625110</t>
  </si>
  <si>
    <t>Demitz-Thumitz</t>
  </si>
  <si>
    <t>14625100</t>
  </si>
  <si>
    <t>Cunewalde</t>
  </si>
  <si>
    <t>14625090</t>
  </si>
  <si>
    <t>Crostwitz</t>
  </si>
  <si>
    <t>14625080</t>
  </si>
  <si>
    <t>Burkau</t>
  </si>
  <si>
    <t>14625060</t>
  </si>
  <si>
    <t>Bretnig-Hauswalde</t>
  </si>
  <si>
    <t>14625050</t>
  </si>
  <si>
    <t>Bischofswerda, Stadt</t>
  </si>
  <si>
    <t>14625040</t>
  </si>
  <si>
    <t>Bernsdorf, Stadt (Landkreis Bautzen)</t>
  </si>
  <si>
    <t>14625030</t>
  </si>
  <si>
    <t>Bautzen, Stadt</t>
  </si>
  <si>
    <t>14625020</t>
  </si>
  <si>
    <t>Arnsdorf</t>
  </si>
  <si>
    <t>14625010</t>
  </si>
  <si>
    <t>Dresden, Stadt</t>
  </si>
  <si>
    <t>14612000</t>
  </si>
  <si>
    <t>Zwickau, Stadt</t>
  </si>
  <si>
    <t>14524330</t>
  </si>
  <si>
    <t>Wilkau-Haßlau, Stadt</t>
  </si>
  <si>
    <t>14524320</t>
  </si>
  <si>
    <t>Wildenfels, Stadt</t>
  </si>
  <si>
    <t>14524310</t>
  </si>
  <si>
    <t>Werdau, Stadt</t>
  </si>
  <si>
    <t>14524300</t>
  </si>
  <si>
    <t>Waldenburg, Stadt</t>
  </si>
  <si>
    <t>14524290</t>
  </si>
  <si>
    <t>St. Egidien</t>
  </si>
  <si>
    <t>14524280</t>
  </si>
  <si>
    <t>Schönberg</t>
  </si>
  <si>
    <t>14524270</t>
  </si>
  <si>
    <t>Remse</t>
  </si>
  <si>
    <t>14524260</t>
  </si>
  <si>
    <t>Reinsdorf</t>
  </si>
  <si>
    <t>14524250</t>
  </si>
  <si>
    <t>Oberwiera</t>
  </si>
  <si>
    <t>14524240</t>
  </si>
  <si>
    <t>Oberlungwitz, Stadt</t>
  </si>
  <si>
    <t>14524230</t>
  </si>
  <si>
    <t>Niederfrohna</t>
  </si>
  <si>
    <t>14524220</t>
  </si>
  <si>
    <t>Neukirchen/Pleiße</t>
  </si>
  <si>
    <t>14524210</t>
  </si>
  <si>
    <t>Mülsen</t>
  </si>
  <si>
    <t>14524200</t>
  </si>
  <si>
    <t>Meerane, Stadt</t>
  </si>
  <si>
    <t>14524190</t>
  </si>
  <si>
    <t>Limbach-Oberfrohna, Stadt</t>
  </si>
  <si>
    <t>14524180</t>
  </si>
  <si>
    <t>Lichtentanne</t>
  </si>
  <si>
    <t>14524170</t>
  </si>
  <si>
    <t>Lichtenstein/Sa., Stadt</t>
  </si>
  <si>
    <t>14524160</t>
  </si>
  <si>
    <t>Langenweißbach</t>
  </si>
  <si>
    <t>14524150</t>
  </si>
  <si>
    <t>Langenbernsdorf</t>
  </si>
  <si>
    <t>14524140</t>
  </si>
  <si>
    <t>Kirchberg, Stadt</t>
  </si>
  <si>
    <t>14524130</t>
  </si>
  <si>
    <t>Hohenstein-Ernstthal, Stadt</t>
  </si>
  <si>
    <t>14524120</t>
  </si>
  <si>
    <t>Hirschfeld</t>
  </si>
  <si>
    <t>14524110</t>
  </si>
  <si>
    <t>Hartmannsdorf b. Kirchberg</t>
  </si>
  <si>
    <t>14524100</t>
  </si>
  <si>
    <t>Hartenstein, Stadt</t>
  </si>
  <si>
    <t>14524090</t>
  </si>
  <si>
    <t>Glauchau, Stadt</t>
  </si>
  <si>
    <t>14524080</t>
  </si>
  <si>
    <t>Gersdorf</t>
  </si>
  <si>
    <t>14524070</t>
  </si>
  <si>
    <t>Fraureuth</t>
  </si>
  <si>
    <t>14524060</t>
  </si>
  <si>
    <t>Dennheritz</t>
  </si>
  <si>
    <t>14524050</t>
  </si>
  <si>
    <t>Crinitzberg</t>
  </si>
  <si>
    <t>14524040</t>
  </si>
  <si>
    <t>Crimmitschau, Stadt</t>
  </si>
  <si>
    <t>14524030</t>
  </si>
  <si>
    <t>Callenberg</t>
  </si>
  <si>
    <t>14524020</t>
  </si>
  <si>
    <t>Bernsdorf (Landkreis Zwickau)</t>
  </si>
  <si>
    <t>14524010</t>
  </si>
  <si>
    <t>Werda</t>
  </si>
  <si>
    <t>14523460</t>
  </si>
  <si>
    <t>Weischlitz</t>
  </si>
  <si>
    <t>14523450</t>
  </si>
  <si>
    <t>Triebel/Vogtl.</t>
  </si>
  <si>
    <t>14523440</t>
  </si>
  <si>
    <t>Treuen, Stadt</t>
  </si>
  <si>
    <t>14523430</t>
  </si>
  <si>
    <t>Tirpersdorf</t>
  </si>
  <si>
    <t>14523420</t>
  </si>
  <si>
    <t>Theuma</t>
  </si>
  <si>
    <t>14523410</t>
  </si>
  <si>
    <t>Steinberg</t>
  </si>
  <si>
    <t>14523380</t>
  </si>
  <si>
    <t>Schöneck/Vogtl., Stadt</t>
  </si>
  <si>
    <t>14523370</t>
  </si>
  <si>
    <t>Rosenbach/Vogtl.</t>
  </si>
  <si>
    <t>14523365</t>
  </si>
  <si>
    <t>Rodewisch, Stadt</t>
  </si>
  <si>
    <t>14523360</t>
  </si>
  <si>
    <t>Reuth</t>
  </si>
  <si>
    <t>14523350</t>
  </si>
  <si>
    <t>Reichenbach im Vogtland, Stadt</t>
  </si>
  <si>
    <t>14523340</t>
  </si>
  <si>
    <t>Pöhl</t>
  </si>
  <si>
    <t>14523330</t>
  </si>
  <si>
    <t>Plauen, Stadt</t>
  </si>
  <si>
    <t>14523320</t>
  </si>
  <si>
    <t>Pausa/Vogtl., Stadt</t>
  </si>
  <si>
    <t>14523310</t>
  </si>
  <si>
    <t>Oelsnitz/Vogtl., Stadt</t>
  </si>
  <si>
    <t>14523300</t>
  </si>
  <si>
    <t>Neustadt/Vogtl.</t>
  </si>
  <si>
    <t>14523290</t>
  </si>
  <si>
    <t>Neumark</t>
  </si>
  <si>
    <t>14523280</t>
  </si>
  <si>
    <t>Neuensalz</t>
  </si>
  <si>
    <t>14523270</t>
  </si>
  <si>
    <t>Netzschkau, Stadt</t>
  </si>
  <si>
    <t>14523260</t>
  </si>
  <si>
    <t>Muldenhammer</t>
  </si>
  <si>
    <t>14523245</t>
  </si>
  <si>
    <t>Mühlental</t>
  </si>
  <si>
    <t>14523230</t>
  </si>
  <si>
    <t>Markneukirchen, Stadt</t>
  </si>
  <si>
    <t>14523200</t>
  </si>
  <si>
    <t>Limbach</t>
  </si>
  <si>
    <t>14523190</t>
  </si>
  <si>
    <t>Lengenfeld, Stadt</t>
  </si>
  <si>
    <t>14523170</t>
  </si>
  <si>
    <t>Klingenthal, Stadt</t>
  </si>
  <si>
    <t>14523160</t>
  </si>
  <si>
    <t>Heinsdorfergrund</t>
  </si>
  <si>
    <t>14523150</t>
  </si>
  <si>
    <t>Grünbach</t>
  </si>
  <si>
    <t>14523130</t>
  </si>
  <si>
    <t>Falkenstein/Vogtl., Stadt</t>
  </si>
  <si>
    <t>14523120</t>
  </si>
  <si>
    <t>Elsterberg, Stadt</t>
  </si>
  <si>
    <t>14523100</t>
  </si>
  <si>
    <t>Ellefeld</t>
  </si>
  <si>
    <t>14523090</t>
  </si>
  <si>
    <t>Eichigt</t>
  </si>
  <si>
    <t>14523080</t>
  </si>
  <si>
    <t>Bösenbrunn</t>
  </si>
  <si>
    <t>14523060</t>
  </si>
  <si>
    <t>Bergen</t>
  </si>
  <si>
    <t>14523050</t>
  </si>
  <si>
    <t>Bad Elster, Stadt</t>
  </si>
  <si>
    <t>14523040</t>
  </si>
  <si>
    <t>Bad Brambach</t>
  </si>
  <si>
    <t>14523030</t>
  </si>
  <si>
    <t>Auerbach/Vogtl., Stadt</t>
  </si>
  <si>
    <t>14523020</t>
  </si>
  <si>
    <t>Adorf/Vogtl., Stadt</t>
  </si>
  <si>
    <t>14523010</t>
  </si>
  <si>
    <t>Zschaitz-Ottewig</t>
  </si>
  <si>
    <t>14522620</t>
  </si>
  <si>
    <t>Zettlitz</t>
  </si>
  <si>
    <t>14522600</t>
  </si>
  <si>
    <t>Weißenborn/Erzgeb.</t>
  </si>
  <si>
    <t>14522590</t>
  </si>
  <si>
    <t>Wechselburg</t>
  </si>
  <si>
    <t>14522580</t>
  </si>
  <si>
    <t>Waldheim, Stadt</t>
  </si>
  <si>
    <t>14522570</t>
  </si>
  <si>
    <t>Taura</t>
  </si>
  <si>
    <t>14522550</t>
  </si>
  <si>
    <t>Striegistal</t>
  </si>
  <si>
    <t>14522540</t>
  </si>
  <si>
    <t>Seelitz</t>
  </si>
  <si>
    <t>14522530</t>
  </si>
  <si>
    <t>Sayda, Stadt</t>
  </si>
  <si>
    <t>14522520</t>
  </si>
  <si>
    <t>Roßwein, Stadt</t>
  </si>
  <si>
    <t>14522510</t>
  </si>
  <si>
    <t>Rossau</t>
  </si>
  <si>
    <t>14522500</t>
  </si>
  <si>
    <t>Rochlitz, Stadt</t>
  </si>
  <si>
    <t>14522490</t>
  </si>
  <si>
    <t>Reinsberg</t>
  </si>
  <si>
    <t>14522480</t>
  </si>
  <si>
    <t>Rechenberg-Bienenmühle</t>
  </si>
  <si>
    <t>14522470</t>
  </si>
  <si>
    <t>Penig, Stadt</t>
  </si>
  <si>
    <t>14522460</t>
  </si>
  <si>
    <t>Ostrau</t>
  </si>
  <si>
    <t>14522450</t>
  </si>
  <si>
    <t>Oederan, Stadt</t>
  </si>
  <si>
    <t>14522440</t>
  </si>
  <si>
    <t>Oberschöna</t>
  </si>
  <si>
    <t>14522430</t>
  </si>
  <si>
    <t>Niederwiesa</t>
  </si>
  <si>
    <t>14522420</t>
  </si>
  <si>
    <t>Neuhausen/Erzgeb.</t>
  </si>
  <si>
    <t>14522400</t>
  </si>
  <si>
    <t>Mulda/Sa.</t>
  </si>
  <si>
    <t>14522390</t>
  </si>
  <si>
    <t>Mühlau</t>
  </si>
  <si>
    <t>14522380</t>
  </si>
  <si>
    <t>Mittweida, Stadt, Hochschulstadt</t>
  </si>
  <si>
    <t>14522360</t>
  </si>
  <si>
    <t>Lunzenau, Stadt</t>
  </si>
  <si>
    <t>14522350</t>
  </si>
  <si>
    <t>Lichtenberg/Erzgeb.</t>
  </si>
  <si>
    <t>14522340</t>
  </si>
  <si>
    <t>Lichtenau</t>
  </si>
  <si>
    <t>14522330</t>
  </si>
  <si>
    <t>Leubsdorf</t>
  </si>
  <si>
    <t>14522320</t>
  </si>
  <si>
    <t>Leisnig, Stadt</t>
  </si>
  <si>
    <t>14522310</t>
  </si>
  <si>
    <t>Kriebstein</t>
  </si>
  <si>
    <t>14522300</t>
  </si>
  <si>
    <t>Königshain-Wiederau</t>
  </si>
  <si>
    <t>14522290</t>
  </si>
  <si>
    <t>Königsfeld</t>
  </si>
  <si>
    <t>14522280</t>
  </si>
  <si>
    <t>Hartmannsdorf (Landkreis Mittelsachsen)</t>
  </si>
  <si>
    <t>14522260</t>
  </si>
  <si>
    <t>Hartha, Stadt</t>
  </si>
  <si>
    <t>14522250</t>
  </si>
  <si>
    <t>Halsbrücke</t>
  </si>
  <si>
    <t>14522240</t>
  </si>
  <si>
    <t>Hainichen, Stadt</t>
  </si>
  <si>
    <t>14522230</t>
  </si>
  <si>
    <t>Großweitzschen</t>
  </si>
  <si>
    <t>14522220</t>
  </si>
  <si>
    <t>Großschirma, Stadt</t>
  </si>
  <si>
    <t>14522210</t>
  </si>
  <si>
    <t>Großhartmannsdorf</t>
  </si>
  <si>
    <t>14522200</t>
  </si>
  <si>
    <t>Geringswalde, Stadt</t>
  </si>
  <si>
    <t>14522190</t>
  </si>
  <si>
    <t>Freiberg, Stadt, Universitätsstadt</t>
  </si>
  <si>
    <t>14522180</t>
  </si>
  <si>
    <t>Frauenstein, Stadt</t>
  </si>
  <si>
    <t>14522170</t>
  </si>
  <si>
    <t>Frankenberg/Sa., Stadt</t>
  </si>
  <si>
    <t>14522150</t>
  </si>
  <si>
    <t>Flöha, Stadt</t>
  </si>
  <si>
    <t>14522140</t>
  </si>
  <si>
    <t>Erlau</t>
  </si>
  <si>
    <t>14522120</t>
  </si>
  <si>
    <t>Eppendorf</t>
  </si>
  <si>
    <t>14522110</t>
  </si>
  <si>
    <t>Dorfchemnitz</t>
  </si>
  <si>
    <t>14522090</t>
  </si>
  <si>
    <t>Döbeln, Stadt</t>
  </si>
  <si>
    <t>14522080</t>
  </si>
  <si>
    <t>Claußnitz</t>
  </si>
  <si>
    <t>14522070</t>
  </si>
  <si>
    <t>Burgstädt, Stadt</t>
  </si>
  <si>
    <t>14522060</t>
  </si>
  <si>
    <t>Brand-Erbisdorf, Stadt</t>
  </si>
  <si>
    <t>14522050</t>
  </si>
  <si>
    <t>Bobritzsch-Hilbersdorf</t>
  </si>
  <si>
    <t>14522035</t>
  </si>
  <si>
    <t>Augustusburg, Stadt</t>
  </si>
  <si>
    <t>14522020</t>
  </si>
  <si>
    <t>Altmittweida</t>
  </si>
  <si>
    <t>14522010</t>
  </si>
  <si>
    <t>Zwönitz, Stadt</t>
  </si>
  <si>
    <t>14521710</t>
  </si>
  <si>
    <t>Zschorlau</t>
  </si>
  <si>
    <t>14521700</t>
  </si>
  <si>
    <t>Zschopau, Stadt</t>
  </si>
  <si>
    <t>14521690</t>
  </si>
  <si>
    <t>Wolkenstein, Stadt</t>
  </si>
  <si>
    <t>14521670</t>
  </si>
  <si>
    <t>Thum, Stadt</t>
  </si>
  <si>
    <t>14521640</t>
  </si>
  <si>
    <t>Thermalbad Wiesenbad</t>
  </si>
  <si>
    <t>14521630</t>
  </si>
  <si>
    <t>Thalheim/Erzgeb., Stadt</t>
  </si>
  <si>
    <t>14521620</t>
  </si>
  <si>
    <t>Tannenberg</t>
  </si>
  <si>
    <t>14521610</t>
  </si>
  <si>
    <t>Stützengrün</t>
  </si>
  <si>
    <t>14521600</t>
  </si>
  <si>
    <t>Stollberg/Erzgeb., Stadt</t>
  </si>
  <si>
    <t>14521590</t>
  </si>
  <si>
    <t>Seiffen/Erzgeb., Kurort</t>
  </si>
  <si>
    <t>14521570</t>
  </si>
  <si>
    <t>Sehmatal</t>
  </si>
  <si>
    <t>14521560</t>
  </si>
  <si>
    <t>Schwarzenberg/Erzgeb., Stadt</t>
  </si>
  <si>
    <t>14521550</t>
  </si>
  <si>
    <t>Schönheide</t>
  </si>
  <si>
    <t>14521540</t>
  </si>
  <si>
    <t>Schneeberg, Stadt</t>
  </si>
  <si>
    <t>14521530</t>
  </si>
  <si>
    <t>Schlettau, Stadt</t>
  </si>
  <si>
    <t>14521520</t>
  </si>
  <si>
    <t>Scheibenberg, Stadt</t>
  </si>
  <si>
    <t>14521510</t>
  </si>
  <si>
    <t>Raschau-Markersbach</t>
  </si>
  <si>
    <t>14521500</t>
  </si>
  <si>
    <t>Pockau-Lengefeld, Stadt</t>
  </si>
  <si>
    <t>14521495</t>
  </si>
  <si>
    <t>Pfaffroda</t>
  </si>
  <si>
    <t>14521470</t>
  </si>
  <si>
    <t>Olbernhau, Stadt</t>
  </si>
  <si>
    <t>14521460</t>
  </si>
  <si>
    <t>Oelsnitz/Erzgeb., Stadt</t>
  </si>
  <si>
    <t>14521450</t>
  </si>
  <si>
    <t>Oberwiesenthal, Kurort, Stadt</t>
  </si>
  <si>
    <t>14521440</t>
  </si>
  <si>
    <t>Niederwürschnitz</t>
  </si>
  <si>
    <t>14521430</t>
  </si>
  <si>
    <t>Niederdorf</t>
  </si>
  <si>
    <t>14521420</t>
  </si>
  <si>
    <t>Neukirchen/Erzgeb.</t>
  </si>
  <si>
    <t>14521410</t>
  </si>
  <si>
    <t>Mildenau</t>
  </si>
  <si>
    <t>14521400</t>
  </si>
  <si>
    <t>Marienberg, Stadt</t>
  </si>
  <si>
    <t>14521390</t>
  </si>
  <si>
    <t>Lugau/Erzgeb., Stadt</t>
  </si>
  <si>
    <t>14521380</t>
  </si>
  <si>
    <t>Lößnitz, Stadt</t>
  </si>
  <si>
    <t>14521370</t>
  </si>
  <si>
    <t>Lauter-Bernsbach, Stadt</t>
  </si>
  <si>
    <t>14521355</t>
  </si>
  <si>
    <t>Königswalde</t>
  </si>
  <si>
    <t>14521340</t>
  </si>
  <si>
    <t>Jöhstadt, Stadt</t>
  </si>
  <si>
    <t>14521330</t>
  </si>
  <si>
    <t>Johanngeorgenstadt, Stadt</t>
  </si>
  <si>
    <t>14521320</t>
  </si>
  <si>
    <t>Jahnsdorf/Erzgeb.</t>
  </si>
  <si>
    <t>14521310</t>
  </si>
  <si>
    <t>Hohndorf</t>
  </si>
  <si>
    <t>14521290</t>
  </si>
  <si>
    <t>Heidersdorf</t>
  </si>
  <si>
    <t>14521280</t>
  </si>
  <si>
    <t>Grünhainichen</t>
  </si>
  <si>
    <t>14521270</t>
  </si>
  <si>
    <t>Grünhain-Beierfeld, Stadt</t>
  </si>
  <si>
    <t>14521260</t>
  </si>
  <si>
    <t>Großrückerswalde</t>
  </si>
  <si>
    <t>14521250</t>
  </si>
  <si>
    <t>Großolbersdorf</t>
  </si>
  <si>
    <t>14521240</t>
  </si>
  <si>
    <t>Gornsdorf</t>
  </si>
  <si>
    <t>14521230</t>
  </si>
  <si>
    <t>Gornau/Erzgeb.</t>
  </si>
  <si>
    <t>14521220</t>
  </si>
  <si>
    <t>Geyer, Stadt</t>
  </si>
  <si>
    <t>14521210</t>
  </si>
  <si>
    <t>Gelenau/Erzgeb.</t>
  </si>
  <si>
    <t>14521200</t>
  </si>
  <si>
    <t>Elterlein, Stadt</t>
  </si>
  <si>
    <t>14521180</t>
  </si>
  <si>
    <t>Eibenstock, Stadt</t>
  </si>
  <si>
    <t>14521170</t>
  </si>
  <si>
    <t>Ehrenfriedersdorf, Stadt</t>
  </si>
  <si>
    <t>14521160</t>
  </si>
  <si>
    <t>Drebach</t>
  </si>
  <si>
    <t>14521150</t>
  </si>
  <si>
    <t>Deutschneudorf</t>
  </si>
  <si>
    <t>14521140</t>
  </si>
  <si>
    <t>Crottendorf</t>
  </si>
  <si>
    <t>14521130</t>
  </si>
  <si>
    <t>Burkhardtsdorf</t>
  </si>
  <si>
    <t>14521120</t>
  </si>
  <si>
    <t>Breitenbrunn/Erzgeb.</t>
  </si>
  <si>
    <t>14521110</t>
  </si>
  <si>
    <t>Börnichen/Erzgeb.</t>
  </si>
  <si>
    <t>14521090</t>
  </si>
  <si>
    <t>Bockau</t>
  </si>
  <si>
    <t>14521080</t>
  </si>
  <si>
    <t>Bärenstein</t>
  </si>
  <si>
    <t>14521060</t>
  </si>
  <si>
    <t>Bad Schlema</t>
  </si>
  <si>
    <t>14521050</t>
  </si>
  <si>
    <t>Auerbach (Erzgebirgskreis)</t>
  </si>
  <si>
    <t>14521040</t>
  </si>
  <si>
    <t>Aue, Stadt</t>
  </si>
  <si>
    <t>14521030</t>
  </si>
  <si>
    <t>Annaberg-Buchholz, Stadt</t>
  </si>
  <si>
    <t>14521020</t>
  </si>
  <si>
    <t>Amtsberg</t>
  </si>
  <si>
    <t>14521010</t>
  </si>
  <si>
    <t>Chemnitz, Stadt</t>
  </si>
  <si>
    <t>14511000</t>
  </si>
  <si>
    <t>Mietbelastung der Einkommen je Einwohner</t>
  </si>
  <si>
    <t xml:space="preserve">Jahresmiete (nettokalt) für Durchschnitts-wohnung vor Ort </t>
  </si>
  <si>
    <t>Verfügb. EK der privaten Haushalte je Einwohner</t>
  </si>
  <si>
    <t xml:space="preserve">Niveau-Index SN=100 </t>
  </si>
  <si>
    <t>Median (Euro/m²)</t>
  </si>
  <si>
    <t>Leerstands-quote</t>
  </si>
  <si>
    <t>Wohnungen</t>
  </si>
  <si>
    <t>Veränderung</t>
  </si>
  <si>
    <t>Wohnungen 31.12.2015</t>
  </si>
  <si>
    <t>Wohnungen 31.12.2012</t>
  </si>
  <si>
    <t>Einwohner 31.12.2015</t>
  </si>
  <si>
    <t>Einwohner 31.12.2012</t>
  </si>
  <si>
    <t>Indikator Mietbelastung höher als im sächsischem Durchschnitt erfüllt (ja=1; nein=0)</t>
  </si>
  <si>
    <t>Index Sachsen=100</t>
  </si>
  <si>
    <t>2015/1.Hj. 2016</t>
  </si>
  <si>
    <t>Fortschreibung Leerstand zum 31.12.2015</t>
  </si>
  <si>
    <t>Abgänge seit Zensus 2011</t>
  </si>
  <si>
    <t>Baufertig-stellungen seit Zensus 2011</t>
  </si>
  <si>
    <t>Zuwachs Haushalte seit Zensus 2011</t>
  </si>
  <si>
    <t>Einwohner Zensus 2011</t>
  </si>
  <si>
    <t>Leerstand Zensus 2011</t>
  </si>
  <si>
    <t>Indikator Haushalts-wachstum stärker als Wohnungs-wachstum erfüllt (ja=1; nein=0)</t>
  </si>
  <si>
    <t>zusätzliche Wohnung je zusätzlichem Haushalt</t>
  </si>
  <si>
    <t>Veränderung des Wohnungsbestands
31.12.2012 bis 31.12.2015</t>
  </si>
  <si>
    <t>Indikator Bevölkerungs-wachstum erfüllt (ja=1; nein=0)</t>
  </si>
  <si>
    <t>Veränderung Haushalte 31.12.2012 bis 31.12.2015</t>
  </si>
  <si>
    <t>HH-Größe Zensus 2011</t>
  </si>
  <si>
    <t>Bevölkerungsentwicklung 
31.12.2012 bis 31.12.2015</t>
  </si>
  <si>
    <t>Anzahl erfüllter Indikatoren</t>
  </si>
  <si>
    <t>Mietbelastung</t>
  </si>
  <si>
    <t>Angebotsmiete</t>
  </si>
  <si>
    <t xml:space="preserve"> Leerstand</t>
  </si>
  <si>
    <t>Wohnraumangebot</t>
  </si>
  <si>
    <t>Bevölkerungswachstum</t>
  </si>
  <si>
    <t>Gemeinde</t>
  </si>
  <si>
    <t>Anzahl Gemeinden</t>
  </si>
  <si>
    <t>Anzahl Kriterien erfüllt</t>
  </si>
  <si>
    <t>Mietbelastung höher als im sächsischem Durchschnitt</t>
  </si>
  <si>
    <t xml:space="preserve">Angebotsmiete über sächsischem Durchschnitt </t>
  </si>
  <si>
    <t>Haushaltswachstum stärker als Wohnungswachstum</t>
  </si>
  <si>
    <t>erfüllte Indikatoren</t>
  </si>
  <si>
    <t>Leerstandsquote &lt;6%</t>
  </si>
  <si>
    <t>Indikator Leerstandsquote &lt;4% erfüllt (ja=1; nein=0)</t>
  </si>
  <si>
    <t>Indikator Angebots-miete min. 105% des sächsischen Durchschnitts (ja=1; nein=0)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</si>
</sst>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_ ;\-0\ "/>
    <numFmt numFmtId="165" formatCode="0.0%"/>
    <numFmt numFmtId="166" formatCode="0.0"/>
  </numFmts>
  <fonts count="5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6600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164" fontId="3" fillId="3" borderId="1" xfId="1" applyNumberFormat="1" applyFont="1" applyFill="1" applyBorder="1" applyAlignment="1">
      <alignment horizontal="center" vertical="center"/>
    </xf>
    <xf numFmtId="3" fontId="3" fillId="4" borderId="2" xfId="1" applyNumberFormat="1" applyFont="1" applyFill="1" applyBorder="1" applyAlignment="1">
      <alignment horizontal="center" vertical="center"/>
    </xf>
    <xf numFmtId="164" fontId="3" fillId="5" borderId="2" xfId="1" applyNumberFormat="1" applyFont="1" applyFill="1" applyBorder="1" applyAlignment="1">
      <alignment horizontal="center" vertical="center"/>
    </xf>
    <xf numFmtId="3" fontId="3" fillId="5" borderId="2" xfId="2" applyNumberFormat="1" applyFont="1" applyFill="1" applyBorder="1" applyAlignment="1">
      <alignment horizontal="center" vertical="center"/>
    </xf>
    <xf numFmtId="3" fontId="3" fillId="4" borderId="1" xfId="1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horizontal="center" vertical="center"/>
    </xf>
    <xf numFmtId="4" fontId="3" fillId="5" borderId="1" xfId="2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horizontal="center" vertical="center"/>
    </xf>
    <xf numFmtId="3" fontId="3" fillId="5" borderId="1" xfId="1" applyNumberFormat="1" applyFont="1" applyFill="1" applyBorder="1" applyAlignment="1">
      <alignment horizontal="center" vertical="center"/>
    </xf>
    <xf numFmtId="165" fontId="3" fillId="5" borderId="1" xfId="1" applyNumberFormat="1" applyFont="1" applyFill="1" applyBorder="1" applyAlignment="1">
      <alignment horizontal="center" vertical="center"/>
    </xf>
    <xf numFmtId="2" fontId="3" fillId="3" borderId="1" xfId="1" applyNumberFormat="1" applyFont="1" applyFill="1" applyBorder="1" applyAlignment="1">
      <alignment horizontal="center" vertical="center"/>
    </xf>
    <xf numFmtId="3" fontId="3" fillId="3" borderId="1" xfId="1" applyNumberFormat="1" applyFont="1" applyFill="1" applyBorder="1" applyAlignment="1">
      <alignment horizontal="center" vertical="center"/>
    </xf>
    <xf numFmtId="166" fontId="3" fillId="5" borderId="1" xfId="1" applyNumberFormat="1" applyFont="1" applyFill="1" applyBorder="1" applyAlignment="1">
      <alignment horizontal="center" vertical="center"/>
    </xf>
    <xf numFmtId="2" fontId="3" fillId="5" borderId="1" xfId="2" applyNumberFormat="1" applyFont="1" applyFill="1" applyBorder="1" applyAlignment="1">
      <alignment horizontal="left" vertical="center"/>
    </xf>
    <xf numFmtId="0" fontId="4" fillId="2" borderId="0" xfId="0" applyFont="1" applyFill="1"/>
    <xf numFmtId="164" fontId="3" fillId="2" borderId="1" xfId="1" applyNumberFormat="1" applyFont="1" applyFill="1" applyBorder="1" applyAlignment="1">
      <alignment horizontal="center" vertical="center"/>
    </xf>
    <xf numFmtId="3" fontId="3" fillId="2" borderId="1" xfId="1" applyNumberFormat="1" applyFont="1" applyFill="1" applyBorder="1" applyAlignment="1">
      <alignment horizontal="center" vertical="center"/>
    </xf>
    <xf numFmtId="3" fontId="3" fillId="3" borderId="2" xfId="2" applyNumberFormat="1" applyFont="1" applyFill="1" applyBorder="1" applyAlignment="1">
      <alignment horizontal="center" vertical="center"/>
    </xf>
    <xf numFmtId="4" fontId="3" fillId="5" borderId="2" xfId="2" applyNumberFormat="1" applyFont="1" applyFill="1" applyBorder="1" applyAlignment="1">
      <alignment horizontal="center" vertical="center"/>
    </xf>
    <xf numFmtId="165" fontId="3" fillId="3" borderId="2" xfId="1" applyNumberFormat="1" applyFont="1" applyFill="1" applyBorder="1" applyAlignment="1">
      <alignment horizontal="center" vertical="center"/>
    </xf>
    <xf numFmtId="3" fontId="3" fillId="5" borderId="2" xfId="1" applyNumberFormat="1" applyFont="1" applyFill="1" applyBorder="1" applyAlignment="1">
      <alignment horizontal="center" vertical="center"/>
    </xf>
    <xf numFmtId="165" fontId="3" fillId="5" borderId="2" xfId="1" applyNumberFormat="1" applyFont="1" applyFill="1" applyBorder="1" applyAlignment="1">
      <alignment horizontal="center" vertical="center"/>
    </xf>
    <xf numFmtId="2" fontId="3" fillId="3" borderId="2" xfId="1" applyNumberFormat="1" applyFont="1" applyFill="1" applyBorder="1" applyAlignment="1">
      <alignment horizontal="center" vertical="center"/>
    </xf>
    <xf numFmtId="3" fontId="3" fillId="3" borderId="2" xfId="1" applyNumberFormat="1" applyFont="1" applyFill="1" applyBorder="1" applyAlignment="1">
      <alignment horizontal="center" vertical="center"/>
    </xf>
    <xf numFmtId="166" fontId="3" fillId="5" borderId="2" xfId="1" applyNumberFormat="1" applyFont="1" applyFill="1" applyBorder="1" applyAlignment="1">
      <alignment horizontal="center" vertical="center"/>
    </xf>
    <xf numFmtId="2" fontId="3" fillId="5" borderId="2" xfId="2" applyNumberFormat="1" applyFont="1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4" fillId="6" borderId="1" xfId="3" applyNumberFormat="1" applyFont="1" applyFill="1" applyBorder="1" applyAlignment="1">
      <alignment horizontal="center" vertical="center" wrapText="1"/>
    </xf>
    <xf numFmtId="14" fontId="4" fillId="6" borderId="1" xfId="3" quotePrefix="1" applyNumberFormat="1" applyFont="1" applyFill="1" applyBorder="1" applyAlignment="1">
      <alignment horizontal="center" vertical="center" wrapText="1"/>
    </xf>
    <xf numFmtId="14" fontId="4" fillId="6" borderId="1" xfId="3" applyNumberFormat="1" applyFont="1" applyFill="1" applyBorder="1" applyAlignment="1">
      <alignment horizontal="center" vertical="center" wrapText="1"/>
    </xf>
    <xf numFmtId="0" fontId="4" fillId="6" borderId="1" xfId="3" quotePrefix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64" fontId="3" fillId="5" borderId="1" xfId="1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164" fontId="3" fillId="5" borderId="1" xfId="1" applyNumberFormat="1" applyFont="1" applyFill="1" applyBorder="1" applyAlignment="1">
      <alignment horizontal="left" vertical="center" wrapText="1"/>
    </xf>
    <xf numFmtId="164" fontId="3" fillId="3" borderId="1" xfId="1" applyNumberFormat="1" applyFont="1" applyFill="1" applyBorder="1" applyAlignment="1">
      <alignment horizontal="left" vertical="center"/>
    </xf>
    <xf numFmtId="0" fontId="4" fillId="6" borderId="8" xfId="3" applyNumberFormat="1" applyFont="1" applyFill="1" applyBorder="1" applyAlignment="1">
      <alignment horizontal="center" vertical="center" wrapText="1"/>
    </xf>
    <xf numFmtId="0" fontId="4" fillId="6" borderId="3" xfId="3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6" borderId="1" xfId="3" applyNumberFormat="1" applyFont="1" applyFill="1" applyBorder="1" applyAlignment="1">
      <alignment horizontal="center" vertical="center" wrapText="1"/>
    </xf>
    <xf numFmtId="0" fontId="4" fillId="6" borderId="7" xfId="3" applyNumberFormat="1" applyFont="1" applyFill="1" applyBorder="1" applyAlignment="1">
      <alignment horizontal="center" vertical="center"/>
    </xf>
    <xf numFmtId="0" fontId="4" fillId="6" borderId="6" xfId="3" applyNumberFormat="1" applyFont="1" applyFill="1" applyBorder="1" applyAlignment="1">
      <alignment horizontal="center" vertical="center"/>
    </xf>
    <xf numFmtId="14" fontId="4" fillId="6" borderId="7" xfId="3" quotePrefix="1" applyNumberFormat="1" applyFont="1" applyFill="1" applyBorder="1" applyAlignment="1">
      <alignment horizontal="center" vertical="center" wrapText="1"/>
    </xf>
    <xf numFmtId="14" fontId="4" fillId="6" borderId="9" xfId="3" quotePrefix="1" applyNumberFormat="1" applyFont="1" applyFill="1" applyBorder="1" applyAlignment="1">
      <alignment horizontal="center" vertical="center" wrapText="1"/>
    </xf>
    <xf numFmtId="14" fontId="4" fillId="6" borderId="8" xfId="3" quotePrefix="1" applyNumberFormat="1" applyFont="1" applyFill="1" applyBorder="1" applyAlignment="1">
      <alignment horizontal="center" vertical="center" wrapText="1"/>
    </xf>
    <xf numFmtId="14" fontId="4" fillId="6" borderId="2" xfId="3" quotePrefix="1" applyNumberFormat="1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left" vertical="center"/>
    </xf>
    <xf numFmtId="0" fontId="4" fillId="6" borderId="12" xfId="0" applyFont="1" applyFill="1" applyBorder="1" applyAlignment="1">
      <alignment horizontal="left" vertical="center"/>
    </xf>
    <xf numFmtId="0" fontId="4" fillId="6" borderId="11" xfId="0" applyFont="1" applyFill="1" applyBorder="1" applyAlignment="1">
      <alignment horizontal="left" vertical="center"/>
    </xf>
    <xf numFmtId="0" fontId="4" fillId="6" borderId="10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6" borderId="4" xfId="0" applyFont="1" applyFill="1" applyBorder="1" applyAlignment="1">
      <alignment horizontal="left" vertical="center"/>
    </xf>
    <xf numFmtId="0" fontId="4" fillId="6" borderId="7" xfId="3" applyNumberFormat="1" applyFont="1" applyFill="1" applyBorder="1" applyAlignment="1">
      <alignment horizontal="center" vertical="center" wrapText="1"/>
    </xf>
    <xf numFmtId="0" fontId="4" fillId="6" borderId="6" xfId="3" applyNumberFormat="1" applyFont="1" applyFill="1" applyBorder="1" applyAlignment="1">
      <alignment horizontal="center" vertical="center" wrapText="1"/>
    </xf>
    <xf numFmtId="0" fontId="4" fillId="6" borderId="9" xfId="3" applyNumberFormat="1" applyFont="1" applyFill="1" applyBorder="1" applyAlignment="1">
      <alignment horizontal="center" vertical="center" wrapText="1"/>
    </xf>
    <xf numFmtId="0" fontId="4" fillId="6" borderId="2" xfId="3" applyNumberFormat="1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14" fontId="4" fillId="6" borderId="1" xfId="3" applyNumberFormat="1" applyFont="1" applyFill="1" applyBorder="1" applyAlignment="1">
      <alignment horizontal="center" vertical="center" wrapText="1"/>
    </xf>
  </cellXfs>
  <cellStyles count="4">
    <cellStyle name="Prozent" xfId="1" builtinId="5"/>
    <cellStyle name="Prozent 4" xfId="2"/>
    <cellStyle name="Standard" xfId="0" builtinId="0"/>
    <cellStyle name="Standard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F447"/>
  <sheetViews>
    <sheetView tabSelected="1" zoomScale="70" zoomScaleNormal="70" workbookViewId="0">
      <pane xSplit="2" ySplit="3" topLeftCell="S4" activePane="bottomRight" state="frozen"/>
      <selection pane="topRight" activeCell="C1" sqref="C1"/>
      <selection pane="bottomLeft" activeCell="A4" sqref="A4"/>
      <selection pane="bottomRight" activeCell="Y432" sqref="Y432"/>
    </sheetView>
  </sheetViews>
  <sheetFormatPr baseColWidth="10" defaultRowHeight="14.25" x14ac:dyDescent="0.2"/>
  <cols>
    <col min="1" max="1" width="12.25" style="1" customWidth="1"/>
    <col min="2" max="2" width="33.125" style="1" customWidth="1"/>
    <col min="3" max="7" width="16.625" style="1" customWidth="1"/>
    <col min="8" max="8" width="20.875" style="1" customWidth="1"/>
    <col min="9" max="12" width="16.625" style="1" customWidth="1"/>
    <col min="13" max="13" width="20.875" style="1" customWidth="1"/>
    <col min="14" max="15" width="15.375" style="1" customWidth="1"/>
    <col min="16" max="19" width="13.75" style="1" customWidth="1"/>
    <col min="20" max="21" width="16.625" style="1" customWidth="1"/>
    <col min="22" max="22" width="20.875" style="1" customWidth="1"/>
    <col min="23" max="24" width="16.625" style="1" customWidth="1"/>
    <col min="25" max="25" width="18.125" style="1" customWidth="1"/>
    <col min="26" max="27" width="22.5" style="1" customWidth="1"/>
    <col min="28" max="28" width="20" style="1" customWidth="1"/>
    <col min="29" max="29" width="20.875" style="1" customWidth="1"/>
    <col min="30" max="30" width="14.75" style="1" customWidth="1"/>
    <col min="31" max="16384" width="11" style="1"/>
  </cols>
  <sheetData>
    <row r="1" spans="1:32" ht="28.5" customHeight="1" x14ac:dyDescent="0.2">
      <c r="A1" s="49" t="s">
        <v>915</v>
      </c>
      <c r="B1" s="50"/>
      <c r="C1" s="41" t="s">
        <v>914</v>
      </c>
      <c r="D1" s="41"/>
      <c r="E1" s="41"/>
      <c r="F1" s="41"/>
      <c r="G1" s="41"/>
      <c r="H1" s="41"/>
      <c r="I1" s="41" t="s">
        <v>913</v>
      </c>
      <c r="J1" s="41"/>
      <c r="K1" s="41"/>
      <c r="L1" s="41"/>
      <c r="M1" s="41"/>
      <c r="N1" s="59" t="s">
        <v>912</v>
      </c>
      <c r="O1" s="60"/>
      <c r="P1" s="60"/>
      <c r="Q1" s="60"/>
      <c r="R1" s="60"/>
      <c r="S1" s="60"/>
      <c r="T1" s="60"/>
      <c r="U1" s="60"/>
      <c r="V1" s="61"/>
      <c r="W1" s="41" t="s">
        <v>911</v>
      </c>
      <c r="X1" s="41"/>
      <c r="Y1" s="41"/>
      <c r="Z1" s="41" t="s">
        <v>910</v>
      </c>
      <c r="AA1" s="41"/>
      <c r="AB1" s="41"/>
      <c r="AC1" s="41"/>
      <c r="AD1" s="39" t="s">
        <v>909</v>
      </c>
      <c r="AE1" s="34"/>
      <c r="AF1" s="34"/>
    </row>
    <row r="2" spans="1:32" ht="51" customHeight="1" x14ac:dyDescent="0.2">
      <c r="A2" s="51"/>
      <c r="B2" s="52"/>
      <c r="C2" s="55" t="s">
        <v>908</v>
      </c>
      <c r="D2" s="56"/>
      <c r="E2" s="57"/>
      <c r="F2" s="39" t="s">
        <v>907</v>
      </c>
      <c r="G2" s="39" t="s">
        <v>906</v>
      </c>
      <c r="H2" s="39" t="s">
        <v>905</v>
      </c>
      <c r="I2" s="42" t="s">
        <v>904</v>
      </c>
      <c r="J2" s="42"/>
      <c r="K2" s="42"/>
      <c r="L2" s="42" t="s">
        <v>903</v>
      </c>
      <c r="M2" s="42" t="s">
        <v>902</v>
      </c>
      <c r="N2" s="42" t="s">
        <v>901</v>
      </c>
      <c r="O2" s="42"/>
      <c r="P2" s="42" t="s">
        <v>900</v>
      </c>
      <c r="Q2" s="42" t="s">
        <v>899</v>
      </c>
      <c r="R2" s="42" t="s">
        <v>898</v>
      </c>
      <c r="S2" s="42" t="s">
        <v>897</v>
      </c>
      <c r="T2" s="62" t="s">
        <v>896</v>
      </c>
      <c r="U2" s="62"/>
      <c r="V2" s="42" t="s">
        <v>923</v>
      </c>
      <c r="W2" s="45" t="s">
        <v>895</v>
      </c>
      <c r="X2" s="46"/>
      <c r="Y2" s="47" t="s">
        <v>924</v>
      </c>
      <c r="Z2" s="43" t="s">
        <v>894</v>
      </c>
      <c r="AA2" s="44"/>
      <c r="AB2" s="44"/>
      <c r="AC2" s="42" t="s">
        <v>893</v>
      </c>
      <c r="AD2" s="40"/>
      <c r="AE2" s="2"/>
      <c r="AF2" s="2"/>
    </row>
    <row r="3" spans="1:32" ht="75" customHeight="1" x14ac:dyDescent="0.2">
      <c r="A3" s="53"/>
      <c r="B3" s="54"/>
      <c r="C3" s="30" t="s">
        <v>892</v>
      </c>
      <c r="D3" s="30" t="s">
        <v>891</v>
      </c>
      <c r="E3" s="30" t="s">
        <v>888</v>
      </c>
      <c r="F3" s="58"/>
      <c r="G3" s="58"/>
      <c r="H3" s="58"/>
      <c r="I3" s="30" t="s">
        <v>890</v>
      </c>
      <c r="J3" s="30" t="s">
        <v>889</v>
      </c>
      <c r="K3" s="30" t="s">
        <v>888</v>
      </c>
      <c r="L3" s="42"/>
      <c r="M3" s="42"/>
      <c r="N3" s="32" t="s">
        <v>887</v>
      </c>
      <c r="O3" s="32" t="s">
        <v>886</v>
      </c>
      <c r="P3" s="42"/>
      <c r="Q3" s="42"/>
      <c r="R3" s="42"/>
      <c r="S3" s="42"/>
      <c r="T3" s="33" t="s">
        <v>887</v>
      </c>
      <c r="U3" s="32" t="s">
        <v>886</v>
      </c>
      <c r="V3" s="42"/>
      <c r="W3" s="31" t="s">
        <v>885</v>
      </c>
      <c r="X3" s="31" t="s">
        <v>884</v>
      </c>
      <c r="Y3" s="48"/>
      <c r="Z3" s="30" t="s">
        <v>883</v>
      </c>
      <c r="AA3" s="30" t="s">
        <v>882</v>
      </c>
      <c r="AB3" s="30" t="s">
        <v>881</v>
      </c>
      <c r="AC3" s="42"/>
      <c r="AD3" s="40"/>
      <c r="AE3" s="29">
        <v>1</v>
      </c>
      <c r="AF3" s="29"/>
    </row>
    <row r="4" spans="1:32" ht="18" x14ac:dyDescent="0.2">
      <c r="A4" s="28" t="s">
        <v>880</v>
      </c>
      <c r="B4" s="28" t="s">
        <v>879</v>
      </c>
      <c r="C4" s="23">
        <v>241210</v>
      </c>
      <c r="D4" s="23">
        <v>248645</v>
      </c>
      <c r="E4" s="23">
        <v>7435</v>
      </c>
      <c r="F4" s="27">
        <v>1.8293004202960346</v>
      </c>
      <c r="G4" s="26">
        <f t="shared" ref="G4:G67" si="0">E4/F4</f>
        <v>4064.3952833055155</v>
      </c>
      <c r="H4" s="4">
        <f t="shared" ref="H4:H67" si="1">IF(G4&gt;0,1,0)</f>
        <v>1</v>
      </c>
      <c r="I4" s="23">
        <v>153147</v>
      </c>
      <c r="J4" s="23">
        <v>153785</v>
      </c>
      <c r="K4" s="23">
        <f>J4-I4</f>
        <v>638</v>
      </c>
      <c r="L4" s="25">
        <f>IF(G4=0,"-",K4/G4)</f>
        <v>0.15697292106911501</v>
      </c>
      <c r="M4" s="4">
        <f>IF(AND(G4&gt;=0,K4&gt;=0,G4&gt;K4),1,IF(AND(G4&gt;=0,K4&lt;=0),1,IF(AND(G4&lt;0,K4&lt;0,G4&gt;K4),1,0)))</f>
        <v>1</v>
      </c>
      <c r="N4" s="23">
        <v>20988</v>
      </c>
      <c r="O4" s="24">
        <v>0.13611248021997976</v>
      </c>
      <c r="P4" s="23">
        <v>240253</v>
      </c>
      <c r="Q4" s="23">
        <v>4587.5460951580208</v>
      </c>
      <c r="R4" s="23">
        <v>1295.3333333333333</v>
      </c>
      <c r="S4" s="23">
        <v>1531.6666666666665</v>
      </c>
      <c r="T4" s="23">
        <f t="shared" ref="T4:T67" si="2">(N4-Q4+R4-S4)</f>
        <v>16164.120571508645</v>
      </c>
      <c r="U4" s="22">
        <v>0.10510856436914293</v>
      </c>
      <c r="V4" s="4">
        <f>IF(U4&lt;0.04,1,0)</f>
        <v>0</v>
      </c>
      <c r="W4" s="21">
        <v>5</v>
      </c>
      <c r="X4" s="20">
        <f>(W4*100/5.35151157784154)</f>
        <v>93.431545971104526</v>
      </c>
      <c r="Y4" s="4">
        <f>IF(X4&gt;=105,1,0)</f>
        <v>0</v>
      </c>
      <c r="Z4" s="6">
        <v>102.31556574752506</v>
      </c>
      <c r="AA4" s="5">
        <v>90.924819880133001</v>
      </c>
      <c r="AB4" s="3">
        <f>(AA4*100/Z4)</f>
        <v>88.867045024703302</v>
      </c>
      <c r="AC4" s="4">
        <f t="shared" ref="AC4:AC67" si="3">IF(AB4&gt;100,1,0)</f>
        <v>0</v>
      </c>
      <c r="AD4" s="3">
        <f t="shared" ref="AD4:AD67" si="4">H4+M4+V4+Y4+AC4</f>
        <v>2</v>
      </c>
      <c r="AE4" s="2">
        <v>1</v>
      </c>
      <c r="AF4" s="1" t="str">
        <f t="shared" ref="AF4:AF67" si="5">LEFT(A4,5)</f>
        <v>14511</v>
      </c>
    </row>
    <row r="5" spans="1:32" ht="18" x14ac:dyDescent="0.2">
      <c r="A5" s="16" t="s">
        <v>878</v>
      </c>
      <c r="B5" s="16" t="s">
        <v>877</v>
      </c>
      <c r="C5" s="11">
        <v>3879</v>
      </c>
      <c r="D5" s="11">
        <v>3779</v>
      </c>
      <c r="E5" s="11">
        <v>-100</v>
      </c>
      <c r="F5" s="15">
        <v>2.2264472190692395</v>
      </c>
      <c r="G5" s="14">
        <f t="shared" si="0"/>
        <v>-44.914606168748406</v>
      </c>
      <c r="H5" s="4">
        <f t="shared" si="1"/>
        <v>0</v>
      </c>
      <c r="I5" s="11">
        <v>1965</v>
      </c>
      <c r="J5" s="11">
        <v>1988</v>
      </c>
      <c r="K5" s="23">
        <f t="shared" ref="K5:K68" si="6">J5-I5</f>
        <v>23</v>
      </c>
      <c r="L5" s="25">
        <f t="shared" ref="L5:L68" si="7">IF(G5=0,"-",K5/G5)</f>
        <v>-0.5120828603859251</v>
      </c>
      <c r="M5" s="4">
        <f t="shared" ref="M5:M68" si="8">IF(AND(G5&gt;=0,K5&gt;=0,G5&gt;K5),1,IF(AND(G5&gt;=0,K5&lt;=0),1,IF(AND(G5&lt;0,K5&lt;0,G5&gt;K5),1,0)))</f>
        <v>0</v>
      </c>
      <c r="N5" s="11">
        <v>152</v>
      </c>
      <c r="O5" s="12">
        <v>7.7590607452782026E-2</v>
      </c>
      <c r="P5" s="11">
        <v>3923</v>
      </c>
      <c r="Q5" s="11">
        <v>-64.677032882997707</v>
      </c>
      <c r="R5" s="11">
        <v>34.666666666666664</v>
      </c>
      <c r="S5" s="11">
        <v>2</v>
      </c>
      <c r="T5" s="23">
        <f t="shared" si="2"/>
        <v>249.34369954966436</v>
      </c>
      <c r="U5" s="10">
        <v>0.12542439615174264</v>
      </c>
      <c r="V5" s="4">
        <f t="shared" ref="V5:V68" si="9">IF(U5&lt;0.04,1,0)</f>
        <v>0</v>
      </c>
      <c r="W5" s="9">
        <v>4.75</v>
      </c>
      <c r="X5" s="20">
        <f>(W5*100/5.35151157784154)</f>
        <v>88.759968672549306</v>
      </c>
      <c r="Y5" s="4">
        <f t="shared" ref="Y5:Y68" si="10">IF(X5&gt;=105,1,0)</f>
        <v>0</v>
      </c>
      <c r="Z5" s="6">
        <v>112.37280785837416</v>
      </c>
      <c r="AA5" s="5">
        <v>88.423042291715134</v>
      </c>
      <c r="AB5" s="3">
        <f t="shared" ref="AB5:AB68" si="11">(AA5*100/Z5)</f>
        <v>78.687223338902925</v>
      </c>
      <c r="AC5" s="4">
        <f t="shared" si="3"/>
        <v>0</v>
      </c>
      <c r="AD5" s="3">
        <f t="shared" si="4"/>
        <v>0</v>
      </c>
      <c r="AE5" s="2">
        <v>1</v>
      </c>
      <c r="AF5" s="1" t="str">
        <f t="shared" si="5"/>
        <v>14521</v>
      </c>
    </row>
    <row r="6" spans="1:32" ht="18" x14ac:dyDescent="0.2">
      <c r="A6" s="16" t="s">
        <v>876</v>
      </c>
      <c r="B6" s="16" t="s">
        <v>875</v>
      </c>
      <c r="C6" s="11">
        <v>20826</v>
      </c>
      <c r="D6" s="11">
        <v>20426</v>
      </c>
      <c r="E6" s="11">
        <v>-400</v>
      </c>
      <c r="F6" s="15">
        <v>1.9184619580038178</v>
      </c>
      <c r="G6" s="14">
        <f t="shared" si="0"/>
        <v>-208.50035536602701</v>
      </c>
      <c r="H6" s="4">
        <f t="shared" si="1"/>
        <v>0</v>
      </c>
      <c r="I6" s="11">
        <v>12696</v>
      </c>
      <c r="J6" s="11">
        <v>12785</v>
      </c>
      <c r="K6" s="23">
        <f t="shared" si="6"/>
        <v>89</v>
      </c>
      <c r="L6" s="25">
        <f t="shared" si="7"/>
        <v>-0.42685778565584948</v>
      </c>
      <c r="M6" s="4">
        <f t="shared" si="8"/>
        <v>0</v>
      </c>
      <c r="N6" s="11">
        <v>1498</v>
      </c>
      <c r="O6" s="12">
        <v>0.11774878163810722</v>
      </c>
      <c r="P6" s="11">
        <v>21105</v>
      </c>
      <c r="Q6" s="11">
        <v>-353.92935323383085</v>
      </c>
      <c r="R6" s="11">
        <v>120.66666666666667</v>
      </c>
      <c r="S6" s="11">
        <v>47.666666666666664</v>
      </c>
      <c r="T6" s="23">
        <f t="shared" si="2"/>
        <v>1924.9293532338309</v>
      </c>
      <c r="U6" s="10">
        <v>0.15056154503197738</v>
      </c>
      <c r="V6" s="4">
        <f t="shared" si="9"/>
        <v>0</v>
      </c>
      <c r="W6" s="9">
        <v>4.62</v>
      </c>
      <c r="X6" s="20">
        <f t="shared" ref="X6:X69" si="12">(W6*100/5.35151157784154)</f>
        <v>86.330748477300588</v>
      </c>
      <c r="Y6" s="4">
        <f t="shared" si="10"/>
        <v>0</v>
      </c>
      <c r="Z6" s="6">
        <v>93.246489603786372</v>
      </c>
      <c r="AA6" s="5">
        <v>92.323663262904276</v>
      </c>
      <c r="AB6" s="3">
        <f t="shared" si="11"/>
        <v>99.010336641300626</v>
      </c>
      <c r="AC6" s="4">
        <f t="shared" si="3"/>
        <v>0</v>
      </c>
      <c r="AD6" s="3">
        <f t="shared" si="4"/>
        <v>0</v>
      </c>
      <c r="AE6" s="2">
        <v>1</v>
      </c>
      <c r="AF6" s="1" t="str">
        <f t="shared" si="5"/>
        <v>14521</v>
      </c>
    </row>
    <row r="7" spans="1:32" ht="18" x14ac:dyDescent="0.2">
      <c r="A7" s="16" t="s">
        <v>874</v>
      </c>
      <c r="B7" s="16" t="s">
        <v>873</v>
      </c>
      <c r="C7" s="11">
        <v>16879</v>
      </c>
      <c r="D7" s="11">
        <v>16349</v>
      </c>
      <c r="E7" s="11">
        <v>-530</v>
      </c>
      <c r="F7" s="15">
        <v>1.9116289541821456</v>
      </c>
      <c r="G7" s="14">
        <f t="shared" si="0"/>
        <v>-277.25045639243859</v>
      </c>
      <c r="H7" s="4">
        <f t="shared" si="1"/>
        <v>0</v>
      </c>
      <c r="I7" s="11">
        <v>10448</v>
      </c>
      <c r="J7" s="11">
        <v>10440</v>
      </c>
      <c r="K7" s="23">
        <f t="shared" si="6"/>
        <v>-8</v>
      </c>
      <c r="L7" s="25">
        <f t="shared" si="7"/>
        <v>2.8854776666900315E-2</v>
      </c>
      <c r="M7" s="4">
        <f t="shared" si="8"/>
        <v>0</v>
      </c>
      <c r="N7" s="11">
        <v>1336</v>
      </c>
      <c r="O7" s="12">
        <v>0.12748091603053435</v>
      </c>
      <c r="P7" s="11">
        <v>16981</v>
      </c>
      <c r="Q7" s="11">
        <v>-330.60809139626645</v>
      </c>
      <c r="R7" s="11">
        <v>26.666666666666668</v>
      </c>
      <c r="S7" s="11">
        <v>55</v>
      </c>
      <c r="T7" s="23">
        <f t="shared" si="2"/>
        <v>1638.2747580629332</v>
      </c>
      <c r="U7" s="10">
        <v>0.15692286954625798</v>
      </c>
      <c r="V7" s="4">
        <f t="shared" si="9"/>
        <v>0</v>
      </c>
      <c r="W7" s="9">
        <v>4.5199999999999996</v>
      </c>
      <c r="X7" s="20">
        <f t="shared" si="12"/>
        <v>84.462117557878486</v>
      </c>
      <c r="Y7" s="4">
        <f t="shared" si="10"/>
        <v>0</v>
      </c>
      <c r="Z7" s="6">
        <v>93.378366015907361</v>
      </c>
      <c r="AA7" s="5">
        <v>87.226462438949397</v>
      </c>
      <c r="AB7" s="3">
        <f t="shared" si="11"/>
        <v>93.41185347373721</v>
      </c>
      <c r="AC7" s="4">
        <f t="shared" si="3"/>
        <v>0</v>
      </c>
      <c r="AD7" s="3">
        <f t="shared" si="4"/>
        <v>0</v>
      </c>
      <c r="AE7" s="2">
        <v>1</v>
      </c>
      <c r="AF7" s="1" t="str">
        <f t="shared" si="5"/>
        <v>14521</v>
      </c>
    </row>
    <row r="8" spans="1:32" ht="18" x14ac:dyDescent="0.2">
      <c r="A8" s="16" t="s">
        <v>872</v>
      </c>
      <c r="B8" s="16" t="s">
        <v>871</v>
      </c>
      <c r="C8" s="11">
        <v>2623</v>
      </c>
      <c r="D8" s="11">
        <v>2569</v>
      </c>
      <c r="E8" s="11">
        <v>-54</v>
      </c>
      <c r="F8" s="15">
        <v>2.0523560209424083</v>
      </c>
      <c r="G8" s="14">
        <f t="shared" si="0"/>
        <v>-26.311224489795919</v>
      </c>
      <c r="H8" s="4">
        <f t="shared" si="1"/>
        <v>0</v>
      </c>
      <c r="I8" s="11">
        <v>1486</v>
      </c>
      <c r="J8" s="11">
        <v>1491</v>
      </c>
      <c r="K8" s="23">
        <f t="shared" si="6"/>
        <v>5</v>
      </c>
      <c r="L8" s="25">
        <f t="shared" si="7"/>
        <v>-0.19003296490207486</v>
      </c>
      <c r="M8" s="4">
        <f t="shared" si="8"/>
        <v>0</v>
      </c>
      <c r="N8" s="11">
        <v>105</v>
      </c>
      <c r="O8" s="12">
        <v>7.099391480730223E-2</v>
      </c>
      <c r="P8" s="11">
        <v>2744</v>
      </c>
      <c r="Q8" s="11">
        <v>-85.267857142857139</v>
      </c>
      <c r="R8" s="11">
        <v>14</v>
      </c>
      <c r="S8" s="11">
        <v>1</v>
      </c>
      <c r="T8" s="23">
        <f t="shared" si="2"/>
        <v>203.26785714285714</v>
      </c>
      <c r="U8" s="10">
        <v>0.13632988406630259</v>
      </c>
      <c r="V8" s="4">
        <f t="shared" si="9"/>
        <v>0</v>
      </c>
      <c r="W8" s="9">
        <v>4.75</v>
      </c>
      <c r="X8" s="20">
        <f t="shared" si="12"/>
        <v>88.759968672549306</v>
      </c>
      <c r="Y8" s="4">
        <f t="shared" si="10"/>
        <v>0</v>
      </c>
      <c r="Z8" s="6">
        <v>100.07763818685058</v>
      </c>
      <c r="AA8" s="5">
        <v>88.423042291715134</v>
      </c>
      <c r="AB8" s="3">
        <f t="shared" si="11"/>
        <v>88.354445502225332</v>
      </c>
      <c r="AC8" s="4">
        <f t="shared" si="3"/>
        <v>0</v>
      </c>
      <c r="AD8" s="3">
        <f t="shared" si="4"/>
        <v>0</v>
      </c>
      <c r="AE8" s="2">
        <v>1</v>
      </c>
      <c r="AF8" s="1" t="str">
        <f t="shared" si="5"/>
        <v>14521</v>
      </c>
    </row>
    <row r="9" spans="1:32" ht="18" x14ac:dyDescent="0.2">
      <c r="A9" s="16" t="s">
        <v>870</v>
      </c>
      <c r="B9" s="16" t="s">
        <v>869</v>
      </c>
      <c r="C9" s="11">
        <v>4991</v>
      </c>
      <c r="D9" s="11">
        <v>4848</v>
      </c>
      <c r="E9" s="11">
        <v>-143</v>
      </c>
      <c r="F9" s="15">
        <v>2.0879438480594552</v>
      </c>
      <c r="G9" s="14">
        <f t="shared" si="0"/>
        <v>-68.488431876606683</v>
      </c>
      <c r="H9" s="4">
        <f t="shared" si="1"/>
        <v>0</v>
      </c>
      <c r="I9" s="11">
        <v>2766</v>
      </c>
      <c r="J9" s="11">
        <v>2801</v>
      </c>
      <c r="K9" s="23">
        <f t="shared" si="6"/>
        <v>35</v>
      </c>
      <c r="L9" s="25">
        <f t="shared" si="7"/>
        <v>-0.51103520756699949</v>
      </c>
      <c r="M9" s="4">
        <f t="shared" si="8"/>
        <v>0</v>
      </c>
      <c r="N9" s="11">
        <v>279</v>
      </c>
      <c r="O9" s="12">
        <v>0.10054054054054054</v>
      </c>
      <c r="P9" s="11">
        <v>5057</v>
      </c>
      <c r="Q9" s="11">
        <v>-100.09847735811745</v>
      </c>
      <c r="R9" s="11">
        <v>50.333333333333336</v>
      </c>
      <c r="S9" s="11">
        <v>5.333333333333333</v>
      </c>
      <c r="T9" s="23">
        <f t="shared" si="2"/>
        <v>424.09847735811746</v>
      </c>
      <c r="U9" s="10">
        <v>0.15140966703253034</v>
      </c>
      <c r="V9" s="4">
        <f t="shared" si="9"/>
        <v>0</v>
      </c>
      <c r="W9" s="9">
        <v>4.55</v>
      </c>
      <c r="X9" s="20">
        <f t="shared" si="12"/>
        <v>85.022706833705115</v>
      </c>
      <c r="Y9" s="4">
        <f t="shared" si="10"/>
        <v>0</v>
      </c>
      <c r="Z9" s="6">
        <v>98.918720690225797</v>
      </c>
      <c r="AA9" s="5">
        <v>88.127133114590436</v>
      </c>
      <c r="AB9" s="3">
        <f t="shared" si="11"/>
        <v>89.090449714336344</v>
      </c>
      <c r="AC9" s="4">
        <f t="shared" si="3"/>
        <v>0</v>
      </c>
      <c r="AD9" s="3">
        <f t="shared" si="4"/>
        <v>0</v>
      </c>
      <c r="AE9" s="2">
        <v>1</v>
      </c>
      <c r="AF9" s="1" t="str">
        <f t="shared" si="5"/>
        <v>14521</v>
      </c>
    </row>
    <row r="10" spans="1:32" ht="18" x14ac:dyDescent="0.2">
      <c r="A10" s="16" t="s">
        <v>868</v>
      </c>
      <c r="B10" s="16" t="s">
        <v>867</v>
      </c>
      <c r="C10" s="11">
        <v>2433</v>
      </c>
      <c r="D10" s="11">
        <v>2415</v>
      </c>
      <c r="E10" s="11">
        <v>-18</v>
      </c>
      <c r="F10" s="15">
        <v>2.0507065669160434</v>
      </c>
      <c r="G10" s="14">
        <f t="shared" si="0"/>
        <v>-8.7774625050668824</v>
      </c>
      <c r="H10" s="4">
        <f t="shared" si="1"/>
        <v>0</v>
      </c>
      <c r="I10" s="11">
        <v>1412</v>
      </c>
      <c r="J10" s="11">
        <v>1406</v>
      </c>
      <c r="K10" s="23">
        <f t="shared" si="6"/>
        <v>-6</v>
      </c>
      <c r="L10" s="25">
        <f t="shared" si="7"/>
        <v>0.68356885563868108</v>
      </c>
      <c r="M10" s="4">
        <f t="shared" si="8"/>
        <v>0</v>
      </c>
      <c r="N10" s="11">
        <v>192</v>
      </c>
      <c r="O10" s="12">
        <v>0.13549752999294284</v>
      </c>
      <c r="P10" s="11">
        <v>2467</v>
      </c>
      <c r="Q10" s="11">
        <v>-25.35711390352655</v>
      </c>
      <c r="R10" s="11">
        <v>3.6666666666666665</v>
      </c>
      <c r="S10" s="11">
        <v>10.666666666666666</v>
      </c>
      <c r="T10" s="23">
        <f t="shared" si="2"/>
        <v>210.35711390352654</v>
      </c>
      <c r="U10" s="10">
        <v>0.14961387902100037</v>
      </c>
      <c r="V10" s="4">
        <f t="shared" si="9"/>
        <v>0</v>
      </c>
      <c r="W10" s="9">
        <v>4.3</v>
      </c>
      <c r="X10" s="20">
        <f t="shared" si="12"/>
        <v>80.351129535149894</v>
      </c>
      <c r="Y10" s="4">
        <f t="shared" si="10"/>
        <v>0</v>
      </c>
      <c r="Z10" s="6">
        <v>92.0295975304834</v>
      </c>
      <c r="AA10" s="5">
        <v>76.014071734109507</v>
      </c>
      <c r="AB10" s="3">
        <f t="shared" si="11"/>
        <v>82.597418410887883</v>
      </c>
      <c r="AC10" s="4">
        <f t="shared" si="3"/>
        <v>0</v>
      </c>
      <c r="AD10" s="3">
        <f t="shared" si="4"/>
        <v>0</v>
      </c>
      <c r="AE10" s="2">
        <v>1</v>
      </c>
      <c r="AF10" s="1" t="str">
        <f t="shared" si="5"/>
        <v>14521</v>
      </c>
    </row>
    <row r="11" spans="1:32" ht="18" x14ac:dyDescent="0.2">
      <c r="A11" s="16" t="s">
        <v>866</v>
      </c>
      <c r="B11" s="16" t="s">
        <v>865</v>
      </c>
      <c r="C11" s="11">
        <v>2412</v>
      </c>
      <c r="D11" s="11">
        <v>2322</v>
      </c>
      <c r="E11" s="11">
        <v>-90</v>
      </c>
      <c r="F11" s="15">
        <v>2.160746003552398</v>
      </c>
      <c r="G11" s="14">
        <f t="shared" si="0"/>
        <v>-41.652281134401967</v>
      </c>
      <c r="H11" s="4">
        <f t="shared" si="1"/>
        <v>0</v>
      </c>
      <c r="I11" s="11">
        <v>1235</v>
      </c>
      <c r="J11" s="11">
        <v>1240</v>
      </c>
      <c r="K11" s="23">
        <f t="shared" si="6"/>
        <v>5</v>
      </c>
      <c r="L11" s="25">
        <f t="shared" si="7"/>
        <v>-0.1200414446417999</v>
      </c>
      <c r="M11" s="4">
        <f t="shared" si="8"/>
        <v>0</v>
      </c>
      <c r="N11" s="11">
        <v>90</v>
      </c>
      <c r="O11" s="12">
        <v>7.28744939271255E-2</v>
      </c>
      <c r="P11" s="11">
        <v>2433</v>
      </c>
      <c r="Q11" s="11">
        <v>-51.371146732429096</v>
      </c>
      <c r="R11" s="11">
        <v>8.6666666666666661</v>
      </c>
      <c r="S11" s="11">
        <v>0</v>
      </c>
      <c r="T11" s="23">
        <f t="shared" si="2"/>
        <v>150.03781339909577</v>
      </c>
      <c r="U11" s="10">
        <v>0.120998236612174</v>
      </c>
      <c r="V11" s="4">
        <f t="shared" si="9"/>
        <v>0</v>
      </c>
      <c r="W11" s="9">
        <v>4.55</v>
      </c>
      <c r="X11" s="20">
        <f t="shared" si="12"/>
        <v>85.022706833705115</v>
      </c>
      <c r="Y11" s="4">
        <f t="shared" si="10"/>
        <v>0</v>
      </c>
      <c r="Z11" s="6">
        <v>111.1242773659784</v>
      </c>
      <c r="AA11" s="5">
        <v>88.127133114590436</v>
      </c>
      <c r="AB11" s="3">
        <f t="shared" si="11"/>
        <v>79.305022451890665</v>
      </c>
      <c r="AC11" s="4">
        <f t="shared" si="3"/>
        <v>0</v>
      </c>
      <c r="AD11" s="3">
        <f t="shared" si="4"/>
        <v>0</v>
      </c>
      <c r="AE11" s="2">
        <v>1</v>
      </c>
      <c r="AF11" s="1" t="str">
        <f t="shared" si="5"/>
        <v>14521</v>
      </c>
    </row>
    <row r="12" spans="1:32" ht="18" x14ac:dyDescent="0.2">
      <c r="A12" s="16" t="s">
        <v>864</v>
      </c>
      <c r="B12" s="16" t="s">
        <v>863</v>
      </c>
      <c r="C12" s="11">
        <v>1017</v>
      </c>
      <c r="D12" s="11">
        <v>984</v>
      </c>
      <c r="E12" s="11">
        <v>-33</v>
      </c>
      <c r="F12" s="15">
        <v>2.2445414847161573</v>
      </c>
      <c r="G12" s="14">
        <f t="shared" si="0"/>
        <v>-14.702334630350194</v>
      </c>
      <c r="H12" s="4">
        <f t="shared" si="1"/>
        <v>0</v>
      </c>
      <c r="I12" s="11">
        <v>487</v>
      </c>
      <c r="J12" s="11">
        <v>506</v>
      </c>
      <c r="K12" s="23">
        <f t="shared" si="6"/>
        <v>19</v>
      </c>
      <c r="L12" s="25">
        <f t="shared" si="7"/>
        <v>-1.2923117639274846</v>
      </c>
      <c r="M12" s="4">
        <f t="shared" si="8"/>
        <v>0</v>
      </c>
      <c r="N12" s="11">
        <v>20</v>
      </c>
      <c r="O12" s="12">
        <v>4.1322314049586778E-2</v>
      </c>
      <c r="P12" s="11">
        <v>1028</v>
      </c>
      <c r="Q12" s="11">
        <v>-19.603112840466924</v>
      </c>
      <c r="R12" s="11">
        <v>21.333333333333332</v>
      </c>
      <c r="S12" s="11">
        <v>0</v>
      </c>
      <c r="T12" s="23">
        <f t="shared" si="2"/>
        <v>60.936446173800249</v>
      </c>
      <c r="U12" s="10">
        <v>0.12042775923675939</v>
      </c>
      <c r="V12" s="4">
        <f t="shared" si="9"/>
        <v>0</v>
      </c>
      <c r="W12" s="9">
        <v>4.75</v>
      </c>
      <c r="X12" s="20">
        <f t="shared" si="12"/>
        <v>88.759968672549306</v>
      </c>
      <c r="Y12" s="4">
        <f t="shared" si="10"/>
        <v>0</v>
      </c>
      <c r="Z12" s="6">
        <v>98.480689718633045</v>
      </c>
      <c r="AA12" s="5">
        <v>88.423042291715134</v>
      </c>
      <c r="AB12" s="3">
        <f t="shared" si="11"/>
        <v>89.787188274520233</v>
      </c>
      <c r="AC12" s="4">
        <f t="shared" si="3"/>
        <v>0</v>
      </c>
      <c r="AD12" s="3">
        <f t="shared" si="4"/>
        <v>0</v>
      </c>
      <c r="AE12" s="2">
        <v>1</v>
      </c>
      <c r="AF12" s="1" t="str">
        <f t="shared" si="5"/>
        <v>14521</v>
      </c>
    </row>
    <row r="13" spans="1:32" ht="18" x14ac:dyDescent="0.2">
      <c r="A13" s="16" t="s">
        <v>862</v>
      </c>
      <c r="B13" s="16" t="s">
        <v>861</v>
      </c>
      <c r="C13" s="11">
        <v>5697</v>
      </c>
      <c r="D13" s="11">
        <v>5491</v>
      </c>
      <c r="E13" s="11">
        <v>-206</v>
      </c>
      <c r="F13" s="15">
        <v>2.1300813008130079</v>
      </c>
      <c r="G13" s="14">
        <f t="shared" si="0"/>
        <v>-96.709923664122144</v>
      </c>
      <c r="H13" s="4">
        <f t="shared" si="1"/>
        <v>0</v>
      </c>
      <c r="I13" s="11">
        <v>3123</v>
      </c>
      <c r="J13" s="11">
        <v>3082</v>
      </c>
      <c r="K13" s="23">
        <f t="shared" si="6"/>
        <v>-41</v>
      </c>
      <c r="L13" s="25">
        <f t="shared" si="7"/>
        <v>0.42394822006472488</v>
      </c>
      <c r="M13" s="4">
        <f t="shared" si="8"/>
        <v>0</v>
      </c>
      <c r="N13" s="11">
        <v>330</v>
      </c>
      <c r="O13" s="12">
        <v>0.10449651678277391</v>
      </c>
      <c r="P13" s="11">
        <v>5764</v>
      </c>
      <c r="Q13" s="11">
        <v>-128.1641221374046</v>
      </c>
      <c r="R13" s="11">
        <v>16</v>
      </c>
      <c r="S13" s="11">
        <v>66.666666666666657</v>
      </c>
      <c r="T13" s="23">
        <f t="shared" si="2"/>
        <v>407.49745547073792</v>
      </c>
      <c r="U13" s="10">
        <v>0.13221851248239389</v>
      </c>
      <c r="V13" s="4">
        <f t="shared" si="9"/>
        <v>0</v>
      </c>
      <c r="W13" s="9">
        <v>4.3499999999999996</v>
      </c>
      <c r="X13" s="20">
        <f t="shared" si="12"/>
        <v>81.285444994860924</v>
      </c>
      <c r="Y13" s="4">
        <f t="shared" si="10"/>
        <v>0</v>
      </c>
      <c r="Z13" s="6">
        <v>102.42313491363633</v>
      </c>
      <c r="AA13" s="5">
        <v>91.936521827793342</v>
      </c>
      <c r="AB13" s="3">
        <f t="shared" si="11"/>
        <v>89.761480065333529</v>
      </c>
      <c r="AC13" s="4">
        <f t="shared" si="3"/>
        <v>0</v>
      </c>
      <c r="AD13" s="3">
        <f t="shared" si="4"/>
        <v>0</v>
      </c>
      <c r="AE13" s="2">
        <v>1</v>
      </c>
      <c r="AF13" s="1" t="str">
        <f t="shared" si="5"/>
        <v>14521</v>
      </c>
    </row>
    <row r="14" spans="1:32" ht="18" x14ac:dyDescent="0.2">
      <c r="A14" s="16" t="s">
        <v>860</v>
      </c>
      <c r="B14" s="16" t="s">
        <v>859</v>
      </c>
      <c r="C14" s="11">
        <v>6276</v>
      </c>
      <c r="D14" s="11">
        <v>6210</v>
      </c>
      <c r="E14" s="11">
        <v>-66</v>
      </c>
      <c r="F14" s="15">
        <v>2.1517615176151761</v>
      </c>
      <c r="G14" s="14">
        <f t="shared" si="0"/>
        <v>-30.672544080604535</v>
      </c>
      <c r="H14" s="4">
        <f t="shared" si="1"/>
        <v>0</v>
      </c>
      <c r="I14" s="11">
        <v>3342</v>
      </c>
      <c r="J14" s="11">
        <v>3360</v>
      </c>
      <c r="K14" s="23">
        <f t="shared" si="6"/>
        <v>18</v>
      </c>
      <c r="L14" s="25">
        <f t="shared" si="7"/>
        <v>-0.58684405025868436</v>
      </c>
      <c r="M14" s="4">
        <f t="shared" si="8"/>
        <v>0</v>
      </c>
      <c r="N14" s="11">
        <v>306</v>
      </c>
      <c r="O14" s="12">
        <v>9.172661870503597E-2</v>
      </c>
      <c r="P14" s="11">
        <v>6352</v>
      </c>
      <c r="Q14" s="11">
        <v>-65.992443324937028</v>
      </c>
      <c r="R14" s="11">
        <v>31.333333333333332</v>
      </c>
      <c r="S14" s="11">
        <v>0</v>
      </c>
      <c r="T14" s="23">
        <f t="shared" si="2"/>
        <v>403.32577665827034</v>
      </c>
      <c r="U14" s="10">
        <v>0.12003743352924713</v>
      </c>
      <c r="V14" s="4">
        <f t="shared" si="9"/>
        <v>0</v>
      </c>
      <c r="W14" s="9">
        <v>4.9000000000000004</v>
      </c>
      <c r="X14" s="20">
        <f t="shared" si="12"/>
        <v>91.562915051682452</v>
      </c>
      <c r="Y14" s="4">
        <f t="shared" si="10"/>
        <v>0</v>
      </c>
      <c r="Z14" s="6">
        <v>107.54540151381198</v>
      </c>
      <c r="AA14" s="5">
        <v>91.200284423201808</v>
      </c>
      <c r="AB14" s="3">
        <f t="shared" si="11"/>
        <v>84.801658778026905</v>
      </c>
      <c r="AC14" s="4">
        <f t="shared" si="3"/>
        <v>0</v>
      </c>
      <c r="AD14" s="3">
        <f t="shared" si="4"/>
        <v>0</v>
      </c>
      <c r="AE14" s="2">
        <v>1</v>
      </c>
      <c r="AF14" s="1" t="str">
        <f t="shared" si="5"/>
        <v>14521</v>
      </c>
    </row>
    <row r="15" spans="1:32" ht="18" x14ac:dyDescent="0.2">
      <c r="A15" s="16" t="s">
        <v>858</v>
      </c>
      <c r="B15" s="16" t="s">
        <v>857</v>
      </c>
      <c r="C15" s="11">
        <v>4198</v>
      </c>
      <c r="D15" s="11">
        <v>4065</v>
      </c>
      <c r="E15" s="11">
        <v>-133</v>
      </c>
      <c r="F15" s="15">
        <v>2.1375502008032128</v>
      </c>
      <c r="G15" s="14">
        <f t="shared" si="0"/>
        <v>-62.220760920620009</v>
      </c>
      <c r="H15" s="4">
        <f t="shared" si="1"/>
        <v>0</v>
      </c>
      <c r="I15" s="11">
        <v>2163</v>
      </c>
      <c r="J15" s="11">
        <v>2172</v>
      </c>
      <c r="K15" s="23">
        <f t="shared" si="6"/>
        <v>9</v>
      </c>
      <c r="L15" s="25">
        <f t="shared" si="7"/>
        <v>-0.1446462541896911</v>
      </c>
      <c r="M15" s="4">
        <f t="shared" si="8"/>
        <v>0</v>
      </c>
      <c r="N15" s="11">
        <v>152</v>
      </c>
      <c r="O15" s="12">
        <v>6.9981583793738492E-2</v>
      </c>
      <c r="P15" s="11">
        <v>4258</v>
      </c>
      <c r="Q15" s="11">
        <v>-90.290277125410995</v>
      </c>
      <c r="R15" s="11">
        <v>16</v>
      </c>
      <c r="S15" s="11">
        <v>3</v>
      </c>
      <c r="T15" s="23">
        <f t="shared" si="2"/>
        <v>255.29027712541097</v>
      </c>
      <c r="U15" s="10">
        <v>0.11753696000249124</v>
      </c>
      <c r="V15" s="4">
        <f t="shared" si="9"/>
        <v>0</v>
      </c>
      <c r="W15" s="9">
        <v>4.62</v>
      </c>
      <c r="X15" s="20">
        <f t="shared" si="12"/>
        <v>86.330748477300588</v>
      </c>
      <c r="Y15" s="4">
        <f t="shared" si="10"/>
        <v>0</v>
      </c>
      <c r="Z15" s="6">
        <v>101.85531202516822</v>
      </c>
      <c r="AA15" s="5">
        <v>89.482935162507232</v>
      </c>
      <c r="AB15" s="3">
        <f t="shared" si="11"/>
        <v>87.852988109639497</v>
      </c>
      <c r="AC15" s="4">
        <f t="shared" si="3"/>
        <v>0</v>
      </c>
      <c r="AD15" s="3">
        <f t="shared" si="4"/>
        <v>0</v>
      </c>
      <c r="AE15" s="2">
        <v>1</v>
      </c>
      <c r="AF15" s="1" t="str">
        <f t="shared" si="5"/>
        <v>14521</v>
      </c>
    </row>
    <row r="16" spans="1:32" ht="18" x14ac:dyDescent="0.2">
      <c r="A16" s="16" t="s">
        <v>856</v>
      </c>
      <c r="B16" s="16" t="s">
        <v>855</v>
      </c>
      <c r="C16" s="11">
        <v>1068</v>
      </c>
      <c r="D16" s="11">
        <v>1062</v>
      </c>
      <c r="E16" s="11">
        <v>-6</v>
      </c>
      <c r="F16" s="15">
        <v>2.12109375</v>
      </c>
      <c r="G16" s="14">
        <f t="shared" si="0"/>
        <v>-2.8287292817679557</v>
      </c>
      <c r="H16" s="4">
        <f t="shared" si="1"/>
        <v>0</v>
      </c>
      <c r="I16" s="11">
        <v>591</v>
      </c>
      <c r="J16" s="11">
        <v>591</v>
      </c>
      <c r="K16" s="23">
        <f t="shared" si="6"/>
        <v>0</v>
      </c>
      <c r="L16" s="25">
        <f t="shared" si="7"/>
        <v>0</v>
      </c>
      <c r="M16" s="4">
        <f t="shared" si="8"/>
        <v>0</v>
      </c>
      <c r="N16" s="11">
        <v>74</v>
      </c>
      <c r="O16" s="12">
        <v>0.12251655629139073</v>
      </c>
      <c r="P16" s="11">
        <v>1086</v>
      </c>
      <c r="Q16" s="11">
        <v>-11.314917127071823</v>
      </c>
      <c r="R16" s="11">
        <v>5</v>
      </c>
      <c r="S16" s="11">
        <v>1.3333333333333333</v>
      </c>
      <c r="T16" s="23">
        <f t="shared" si="2"/>
        <v>88.981583793738494</v>
      </c>
      <c r="U16" s="10">
        <v>0.15056105548855922</v>
      </c>
      <c r="V16" s="4">
        <f t="shared" si="9"/>
        <v>0</v>
      </c>
      <c r="W16" s="9">
        <v>4.67</v>
      </c>
      <c r="X16" s="20">
        <f t="shared" si="12"/>
        <v>87.265063937011632</v>
      </c>
      <c r="Y16" s="4">
        <f t="shared" si="10"/>
        <v>0</v>
      </c>
      <c r="Z16" s="6">
        <v>88.1779144805854</v>
      </c>
      <c r="AA16" s="5">
        <v>89.144845477225118</v>
      </c>
      <c r="AB16" s="3">
        <f t="shared" si="11"/>
        <v>101.09656823064535</v>
      </c>
      <c r="AC16" s="4">
        <f t="shared" si="3"/>
        <v>1</v>
      </c>
      <c r="AD16" s="3">
        <f t="shared" si="4"/>
        <v>1</v>
      </c>
      <c r="AE16" s="2">
        <v>1</v>
      </c>
      <c r="AF16" s="1" t="str">
        <f t="shared" si="5"/>
        <v>14521</v>
      </c>
    </row>
    <row r="17" spans="1:32" ht="18" x14ac:dyDescent="0.2">
      <c r="A17" s="16" t="s">
        <v>854</v>
      </c>
      <c r="B17" s="16" t="s">
        <v>853</v>
      </c>
      <c r="C17" s="11">
        <v>5530</v>
      </c>
      <c r="D17" s="11">
        <v>5323</v>
      </c>
      <c r="E17" s="11">
        <v>-207</v>
      </c>
      <c r="F17" s="15">
        <v>2.2625899280575541</v>
      </c>
      <c r="G17" s="14">
        <f t="shared" si="0"/>
        <v>-91.488076311605724</v>
      </c>
      <c r="H17" s="4">
        <f t="shared" si="1"/>
        <v>0</v>
      </c>
      <c r="I17" s="11">
        <v>2780</v>
      </c>
      <c r="J17" s="11">
        <v>2794</v>
      </c>
      <c r="K17" s="23">
        <f t="shared" si="6"/>
        <v>14</v>
      </c>
      <c r="L17" s="25">
        <f t="shared" si="7"/>
        <v>-0.15302540576234663</v>
      </c>
      <c r="M17" s="4">
        <f t="shared" si="8"/>
        <v>0</v>
      </c>
      <c r="N17" s="11">
        <v>217</v>
      </c>
      <c r="O17" s="12">
        <v>7.794540229885058E-2</v>
      </c>
      <c r="P17" s="11">
        <v>5661</v>
      </c>
      <c r="Q17" s="11">
        <v>-149.38632750397454</v>
      </c>
      <c r="R17" s="11">
        <v>24.666666666666668</v>
      </c>
      <c r="S17" s="11">
        <v>5</v>
      </c>
      <c r="T17" s="23">
        <f t="shared" si="2"/>
        <v>386.05299417064123</v>
      </c>
      <c r="U17" s="10">
        <v>0.13817215253065185</v>
      </c>
      <c r="V17" s="4">
        <f t="shared" si="9"/>
        <v>0</v>
      </c>
      <c r="W17" s="9">
        <v>4.3</v>
      </c>
      <c r="X17" s="20">
        <f t="shared" si="12"/>
        <v>80.351129535149894</v>
      </c>
      <c r="Y17" s="4">
        <f t="shared" si="10"/>
        <v>0</v>
      </c>
      <c r="Z17" s="6">
        <v>93.787456134524334</v>
      </c>
      <c r="AA17" s="5">
        <v>75.45883851448643</v>
      </c>
      <c r="AB17" s="3">
        <f t="shared" si="11"/>
        <v>80.457282481627189</v>
      </c>
      <c r="AC17" s="4">
        <f t="shared" si="3"/>
        <v>0</v>
      </c>
      <c r="AD17" s="3">
        <f t="shared" si="4"/>
        <v>0</v>
      </c>
      <c r="AE17" s="2">
        <v>1</v>
      </c>
      <c r="AF17" s="1" t="str">
        <f t="shared" si="5"/>
        <v>14521</v>
      </c>
    </row>
    <row r="18" spans="1:32" ht="18" x14ac:dyDescent="0.2">
      <c r="A18" s="16" t="s">
        <v>852</v>
      </c>
      <c r="B18" s="16" t="s">
        <v>851</v>
      </c>
      <c r="C18" s="11">
        <v>4915</v>
      </c>
      <c r="D18" s="11">
        <v>4805</v>
      </c>
      <c r="E18" s="11">
        <v>-110</v>
      </c>
      <c r="F18" s="15">
        <v>2.0621610346266168</v>
      </c>
      <c r="G18" s="14">
        <f t="shared" si="0"/>
        <v>-53.342099939308106</v>
      </c>
      <c r="H18" s="4">
        <f t="shared" si="1"/>
        <v>0</v>
      </c>
      <c r="I18" s="11">
        <v>2801</v>
      </c>
      <c r="J18" s="11">
        <v>2814</v>
      </c>
      <c r="K18" s="23">
        <f t="shared" si="6"/>
        <v>13</v>
      </c>
      <c r="L18" s="25">
        <f t="shared" si="7"/>
        <v>-0.24370994045587291</v>
      </c>
      <c r="M18" s="4">
        <f t="shared" si="8"/>
        <v>0</v>
      </c>
      <c r="N18" s="11">
        <v>212</v>
      </c>
      <c r="O18" s="12">
        <v>7.6231571377202448E-2</v>
      </c>
      <c r="P18" s="11">
        <v>4943</v>
      </c>
      <c r="Q18" s="11">
        <v>-66.920089014768351</v>
      </c>
      <c r="R18" s="11">
        <v>36.333333333333329</v>
      </c>
      <c r="S18" s="11">
        <v>9.3333333333333339</v>
      </c>
      <c r="T18" s="23">
        <f t="shared" si="2"/>
        <v>305.92008901476834</v>
      </c>
      <c r="U18" s="10">
        <v>0.10871360661505627</v>
      </c>
      <c r="V18" s="4">
        <f t="shared" si="9"/>
        <v>0</v>
      </c>
      <c r="W18" s="9">
        <v>4.3800000000000008</v>
      </c>
      <c r="X18" s="20">
        <f t="shared" si="12"/>
        <v>81.846034270687582</v>
      </c>
      <c r="Y18" s="4">
        <f t="shared" si="10"/>
        <v>0</v>
      </c>
      <c r="Z18" s="6">
        <v>92.887124106532582</v>
      </c>
      <c r="AA18" s="5">
        <v>87.527628807688487</v>
      </c>
      <c r="AB18" s="3">
        <f t="shared" si="11"/>
        <v>94.230098788829693</v>
      </c>
      <c r="AC18" s="4">
        <f t="shared" si="3"/>
        <v>0</v>
      </c>
      <c r="AD18" s="3">
        <f t="shared" si="4"/>
        <v>0</v>
      </c>
      <c r="AE18" s="2">
        <v>1</v>
      </c>
      <c r="AF18" s="1" t="str">
        <f t="shared" si="5"/>
        <v>14521</v>
      </c>
    </row>
    <row r="19" spans="1:32" ht="18" x14ac:dyDescent="0.2">
      <c r="A19" s="16" t="s">
        <v>850</v>
      </c>
      <c r="B19" s="16" t="s">
        <v>849</v>
      </c>
      <c r="C19" s="11">
        <v>7838</v>
      </c>
      <c r="D19" s="11">
        <v>7640</v>
      </c>
      <c r="E19" s="11">
        <v>-198</v>
      </c>
      <c r="F19" s="15">
        <v>2.1393180607352158</v>
      </c>
      <c r="G19" s="14">
        <f t="shared" si="0"/>
        <v>-92.55285767650355</v>
      </c>
      <c r="H19" s="4">
        <f t="shared" si="1"/>
        <v>0</v>
      </c>
      <c r="I19" s="11">
        <v>4277</v>
      </c>
      <c r="J19" s="11">
        <v>4265</v>
      </c>
      <c r="K19" s="23">
        <f t="shared" si="6"/>
        <v>-12</v>
      </c>
      <c r="L19" s="25">
        <f t="shared" si="7"/>
        <v>0.12965564004455854</v>
      </c>
      <c r="M19" s="4">
        <f t="shared" si="8"/>
        <v>0</v>
      </c>
      <c r="N19" s="11">
        <v>425</v>
      </c>
      <c r="O19" s="12">
        <v>9.9090697132198646E-2</v>
      </c>
      <c r="P19" s="11">
        <v>8031</v>
      </c>
      <c r="Q19" s="11">
        <v>-182.76852197733783</v>
      </c>
      <c r="R19" s="11">
        <v>56.333333333333336</v>
      </c>
      <c r="S19" s="11">
        <v>89</v>
      </c>
      <c r="T19" s="23">
        <f t="shared" si="2"/>
        <v>575.10185531067123</v>
      </c>
      <c r="U19" s="22">
        <f>(T19/J19)</f>
        <v>0.1348421700611187</v>
      </c>
      <c r="V19" s="4">
        <f t="shared" si="9"/>
        <v>0</v>
      </c>
      <c r="W19" s="9">
        <v>4.8000000000000007</v>
      </c>
      <c r="X19" s="20">
        <f t="shared" si="12"/>
        <v>89.694284132260364</v>
      </c>
      <c r="Y19" s="4">
        <f t="shared" si="10"/>
        <v>0</v>
      </c>
      <c r="Z19" s="6">
        <v>90.458443593691257</v>
      </c>
      <c r="AA19" s="5">
        <v>117.95293354012293</v>
      </c>
      <c r="AB19" s="3">
        <f t="shared" si="11"/>
        <v>130.39460867791138</v>
      </c>
      <c r="AC19" s="4">
        <f t="shared" si="3"/>
        <v>1</v>
      </c>
      <c r="AD19" s="3">
        <f t="shared" si="4"/>
        <v>1</v>
      </c>
      <c r="AE19" s="2">
        <v>1</v>
      </c>
      <c r="AF19" s="1" t="str">
        <f t="shared" si="5"/>
        <v>14521</v>
      </c>
    </row>
    <row r="20" spans="1:32" ht="18" x14ac:dyDescent="0.2">
      <c r="A20" s="16" t="s">
        <v>848</v>
      </c>
      <c r="B20" s="16" t="s">
        <v>847</v>
      </c>
      <c r="C20" s="11">
        <v>3048</v>
      </c>
      <c r="D20" s="11">
        <v>2923</v>
      </c>
      <c r="E20" s="11">
        <v>-125</v>
      </c>
      <c r="F20" s="15">
        <v>2.1988636363636362</v>
      </c>
      <c r="G20" s="14">
        <f t="shared" si="0"/>
        <v>-56.847545219638249</v>
      </c>
      <c r="H20" s="4">
        <f t="shared" si="1"/>
        <v>0</v>
      </c>
      <c r="I20" s="11">
        <v>1524</v>
      </c>
      <c r="J20" s="11">
        <v>1535</v>
      </c>
      <c r="K20" s="23">
        <f t="shared" si="6"/>
        <v>11</v>
      </c>
      <c r="L20" s="25">
        <f t="shared" si="7"/>
        <v>-0.19349999999999998</v>
      </c>
      <c r="M20" s="4">
        <f t="shared" si="8"/>
        <v>0</v>
      </c>
      <c r="N20" s="11">
        <v>90</v>
      </c>
      <c r="O20" s="12">
        <v>5.8977719528178242E-2</v>
      </c>
      <c r="P20" s="11">
        <v>3096</v>
      </c>
      <c r="Q20" s="11">
        <v>-78.677002583979331</v>
      </c>
      <c r="R20" s="11">
        <v>15</v>
      </c>
      <c r="S20" s="11">
        <v>0</v>
      </c>
      <c r="T20" s="23">
        <f t="shared" si="2"/>
        <v>183.67700258397934</v>
      </c>
      <c r="U20" s="22">
        <f t="shared" ref="U20:U83" si="13">(T20/J20)</f>
        <v>0.11965928507099631</v>
      </c>
      <c r="V20" s="4">
        <f t="shared" si="9"/>
        <v>0</v>
      </c>
      <c r="W20" s="9">
        <v>4.62</v>
      </c>
      <c r="X20" s="20">
        <f t="shared" si="12"/>
        <v>86.330748477300588</v>
      </c>
      <c r="Y20" s="4">
        <f t="shared" si="10"/>
        <v>0</v>
      </c>
      <c r="Z20" s="6">
        <v>97.818524525054443</v>
      </c>
      <c r="AA20" s="5">
        <v>89.482935162507232</v>
      </c>
      <c r="AB20" s="3">
        <f t="shared" si="11"/>
        <v>91.478516566243854</v>
      </c>
      <c r="AC20" s="4">
        <f t="shared" si="3"/>
        <v>0</v>
      </c>
      <c r="AD20" s="3">
        <f t="shared" si="4"/>
        <v>0</v>
      </c>
      <c r="AE20" s="2">
        <v>1</v>
      </c>
      <c r="AF20" s="1" t="str">
        <f t="shared" si="5"/>
        <v>14521</v>
      </c>
    </row>
    <row r="21" spans="1:32" ht="18" x14ac:dyDescent="0.2">
      <c r="A21" s="16" t="s">
        <v>846</v>
      </c>
      <c r="B21" s="16" t="s">
        <v>845</v>
      </c>
      <c r="C21" s="11">
        <v>4354</v>
      </c>
      <c r="D21" s="11">
        <v>4271</v>
      </c>
      <c r="E21" s="11">
        <v>-83</v>
      </c>
      <c r="F21" s="15">
        <v>2.0219679633867278</v>
      </c>
      <c r="G21" s="14">
        <f t="shared" si="0"/>
        <v>-41.049117247623357</v>
      </c>
      <c r="H21" s="4">
        <f t="shared" si="1"/>
        <v>0</v>
      </c>
      <c r="I21" s="11">
        <v>2431</v>
      </c>
      <c r="J21" s="11">
        <v>2439</v>
      </c>
      <c r="K21" s="23">
        <f t="shared" si="6"/>
        <v>8</v>
      </c>
      <c r="L21" s="25">
        <f t="shared" si="7"/>
        <v>-0.19488847839872075</v>
      </c>
      <c r="M21" s="4">
        <f t="shared" si="8"/>
        <v>0</v>
      </c>
      <c r="N21" s="11">
        <v>200</v>
      </c>
      <c r="O21" s="12">
        <v>8.2270670505964621E-2</v>
      </c>
      <c r="P21" s="11">
        <v>4418</v>
      </c>
      <c r="Q21" s="11">
        <v>-72.701448619284747</v>
      </c>
      <c r="R21" s="11">
        <v>13</v>
      </c>
      <c r="S21" s="11">
        <v>0</v>
      </c>
      <c r="T21" s="23">
        <f t="shared" si="2"/>
        <v>285.70144861928475</v>
      </c>
      <c r="U21" s="22">
        <f t="shared" si="13"/>
        <v>0.11713876532155997</v>
      </c>
      <c r="V21" s="4">
        <f t="shared" si="9"/>
        <v>0</v>
      </c>
      <c r="W21" s="9">
        <v>4.75</v>
      </c>
      <c r="X21" s="20">
        <f t="shared" si="12"/>
        <v>88.759968672549306</v>
      </c>
      <c r="Y21" s="4">
        <f t="shared" si="10"/>
        <v>0</v>
      </c>
      <c r="Z21" s="6">
        <v>96.075066273532713</v>
      </c>
      <c r="AA21" s="5">
        <v>88.423042291715134</v>
      </c>
      <c r="AB21" s="3">
        <f t="shared" si="11"/>
        <v>92.035369551521612</v>
      </c>
      <c r="AC21" s="4">
        <f t="shared" si="3"/>
        <v>0</v>
      </c>
      <c r="AD21" s="3">
        <f t="shared" si="4"/>
        <v>0</v>
      </c>
      <c r="AE21" s="2">
        <v>1</v>
      </c>
      <c r="AF21" s="1" t="str">
        <f t="shared" si="5"/>
        <v>14521</v>
      </c>
    </row>
    <row r="22" spans="1:32" ht="18" x14ac:dyDescent="0.2">
      <c r="A22" s="16" t="s">
        <v>844</v>
      </c>
      <c r="B22" s="16" t="s">
        <v>843</v>
      </c>
      <c r="C22" s="11">
        <v>3724</v>
      </c>
      <c r="D22" s="11">
        <v>3582</v>
      </c>
      <c r="E22" s="11">
        <v>-142</v>
      </c>
      <c r="F22" s="15">
        <v>1.9952706253284287</v>
      </c>
      <c r="G22" s="14">
        <f t="shared" si="0"/>
        <v>-71.1682907558599</v>
      </c>
      <c r="H22" s="4">
        <f t="shared" si="1"/>
        <v>0</v>
      </c>
      <c r="I22" s="11">
        <v>2122</v>
      </c>
      <c r="J22" s="11">
        <v>2120</v>
      </c>
      <c r="K22" s="23">
        <f t="shared" si="6"/>
        <v>-2</v>
      </c>
      <c r="L22" s="25">
        <f t="shared" si="7"/>
        <v>2.8102403173639837E-2</v>
      </c>
      <c r="M22" s="4">
        <f t="shared" si="8"/>
        <v>0</v>
      </c>
      <c r="N22" s="11">
        <v>180</v>
      </c>
      <c r="O22" s="12">
        <v>8.4666039510818442E-2</v>
      </c>
      <c r="P22" s="11">
        <v>3797</v>
      </c>
      <c r="Q22" s="11">
        <v>-107.7548064261259</v>
      </c>
      <c r="R22" s="11">
        <v>16</v>
      </c>
      <c r="S22" s="11">
        <v>14.333333333333332</v>
      </c>
      <c r="T22" s="23">
        <f t="shared" si="2"/>
        <v>289.42147309279261</v>
      </c>
      <c r="U22" s="22">
        <f t="shared" si="13"/>
        <v>0.13651956277961916</v>
      </c>
      <c r="V22" s="4">
        <f t="shared" si="9"/>
        <v>0</v>
      </c>
      <c r="W22" s="9">
        <v>4.58</v>
      </c>
      <c r="X22" s="20">
        <f t="shared" si="12"/>
        <v>85.583296109531744</v>
      </c>
      <c r="Y22" s="4">
        <f t="shared" si="10"/>
        <v>0</v>
      </c>
      <c r="Z22" s="6">
        <v>93.955082584726895</v>
      </c>
      <c r="AA22" s="5">
        <v>87.863351219553564</v>
      </c>
      <c r="AB22" s="3">
        <f t="shared" si="11"/>
        <v>93.51633653274699</v>
      </c>
      <c r="AC22" s="4">
        <f t="shared" si="3"/>
        <v>0</v>
      </c>
      <c r="AD22" s="3">
        <f t="shared" si="4"/>
        <v>0</v>
      </c>
      <c r="AE22" s="2">
        <v>1</v>
      </c>
      <c r="AF22" s="1" t="str">
        <f t="shared" si="5"/>
        <v>14521</v>
      </c>
    </row>
    <row r="23" spans="1:32" ht="18" x14ac:dyDescent="0.2">
      <c r="A23" s="16" t="s">
        <v>842</v>
      </c>
      <c r="B23" s="16" t="s">
        <v>841</v>
      </c>
      <c r="C23" s="11">
        <v>3775</v>
      </c>
      <c r="D23" s="11">
        <v>3835</v>
      </c>
      <c r="E23" s="11">
        <v>60</v>
      </c>
      <c r="F23" s="15">
        <v>2.2559101654846336</v>
      </c>
      <c r="G23" s="14">
        <f t="shared" si="0"/>
        <v>26.596803772596278</v>
      </c>
      <c r="H23" s="4">
        <f t="shared" si="1"/>
        <v>1</v>
      </c>
      <c r="I23" s="11">
        <v>1832</v>
      </c>
      <c r="J23" s="11">
        <v>1845</v>
      </c>
      <c r="K23" s="23">
        <f t="shared" si="6"/>
        <v>13</v>
      </c>
      <c r="L23" s="25">
        <f t="shared" si="7"/>
        <v>0.48878053585500397</v>
      </c>
      <c r="M23" s="4">
        <f t="shared" si="8"/>
        <v>1</v>
      </c>
      <c r="N23" s="11">
        <v>96</v>
      </c>
      <c r="O23" s="12">
        <v>5.2459016393442623E-2</v>
      </c>
      <c r="P23" s="11">
        <v>3817</v>
      </c>
      <c r="Q23" s="11">
        <v>7.9790411317788834</v>
      </c>
      <c r="R23" s="11">
        <v>24</v>
      </c>
      <c r="S23" s="11">
        <v>0</v>
      </c>
      <c r="T23" s="23">
        <f t="shared" si="2"/>
        <v>112.02095886822111</v>
      </c>
      <c r="U23" s="22">
        <f t="shared" si="13"/>
        <v>6.071596686624451E-2</v>
      </c>
      <c r="V23" s="4">
        <f t="shared" si="9"/>
        <v>0</v>
      </c>
      <c r="W23" s="9">
        <v>4.5999999999999996</v>
      </c>
      <c r="X23" s="20">
        <f t="shared" si="12"/>
        <v>85.957022293416159</v>
      </c>
      <c r="Y23" s="4">
        <f t="shared" si="10"/>
        <v>0</v>
      </c>
      <c r="Z23" s="6">
        <v>119.03247998463064</v>
      </c>
      <c r="AA23" s="5">
        <v>94.752424301122531</v>
      </c>
      <c r="AB23" s="3">
        <f t="shared" si="11"/>
        <v>79.602159270609903</v>
      </c>
      <c r="AC23" s="4">
        <f t="shared" si="3"/>
        <v>0</v>
      </c>
      <c r="AD23" s="3">
        <f t="shared" si="4"/>
        <v>2</v>
      </c>
      <c r="AE23" s="2">
        <v>1</v>
      </c>
      <c r="AF23" s="1" t="str">
        <f t="shared" si="5"/>
        <v>14521</v>
      </c>
    </row>
    <row r="24" spans="1:32" ht="18" x14ac:dyDescent="0.2">
      <c r="A24" s="16" t="s">
        <v>840</v>
      </c>
      <c r="B24" s="16" t="s">
        <v>839</v>
      </c>
      <c r="C24" s="11">
        <v>2064</v>
      </c>
      <c r="D24" s="11">
        <v>1994</v>
      </c>
      <c r="E24" s="11">
        <v>-70</v>
      </c>
      <c r="F24" s="15">
        <v>2.0144092219020173</v>
      </c>
      <c r="G24" s="14">
        <f t="shared" si="0"/>
        <v>-34.749642346208873</v>
      </c>
      <c r="H24" s="4">
        <f t="shared" si="1"/>
        <v>0</v>
      </c>
      <c r="I24" s="11">
        <v>1187</v>
      </c>
      <c r="J24" s="11">
        <v>1192</v>
      </c>
      <c r="K24" s="23">
        <f t="shared" si="6"/>
        <v>5</v>
      </c>
      <c r="L24" s="25">
        <f t="shared" si="7"/>
        <v>-0.14388637299300122</v>
      </c>
      <c r="M24" s="4">
        <f t="shared" si="8"/>
        <v>0</v>
      </c>
      <c r="N24" s="11">
        <v>113</v>
      </c>
      <c r="O24" s="12">
        <v>9.5197978096040442E-2</v>
      </c>
      <c r="P24" s="11">
        <v>2097</v>
      </c>
      <c r="Q24" s="11">
        <v>-51.13161659513591</v>
      </c>
      <c r="R24" s="11">
        <v>6</v>
      </c>
      <c r="S24" s="11">
        <v>0</v>
      </c>
      <c r="T24" s="23">
        <f t="shared" si="2"/>
        <v>170.13161659513591</v>
      </c>
      <c r="U24" s="22">
        <f t="shared" si="13"/>
        <v>0.14272786627108716</v>
      </c>
      <c r="V24" s="4">
        <f t="shared" si="9"/>
        <v>0</v>
      </c>
      <c r="W24" s="9">
        <v>4.75</v>
      </c>
      <c r="X24" s="20">
        <f t="shared" si="12"/>
        <v>88.759968672549306</v>
      </c>
      <c r="Y24" s="4">
        <f t="shared" si="10"/>
        <v>0</v>
      </c>
      <c r="Z24" s="6">
        <v>106.69614829109581</v>
      </c>
      <c r="AA24" s="5">
        <v>88.423042291715134</v>
      </c>
      <c r="AB24" s="3">
        <f t="shared" si="11"/>
        <v>82.873696668480733</v>
      </c>
      <c r="AC24" s="4">
        <f t="shared" si="3"/>
        <v>0</v>
      </c>
      <c r="AD24" s="3">
        <f t="shared" si="4"/>
        <v>0</v>
      </c>
      <c r="AE24" s="2">
        <v>1</v>
      </c>
      <c r="AF24" s="1" t="str">
        <f t="shared" si="5"/>
        <v>14521</v>
      </c>
    </row>
    <row r="25" spans="1:32" ht="18" x14ac:dyDescent="0.2">
      <c r="A25" s="16" t="s">
        <v>838</v>
      </c>
      <c r="B25" s="16" t="s">
        <v>837</v>
      </c>
      <c r="C25" s="11">
        <v>2930</v>
      </c>
      <c r="D25" s="11">
        <v>2892</v>
      </c>
      <c r="E25" s="11">
        <v>-38</v>
      </c>
      <c r="F25" s="15">
        <v>2.2135416666666665</v>
      </c>
      <c r="G25" s="14">
        <f t="shared" si="0"/>
        <v>-17.167058823529413</v>
      </c>
      <c r="H25" s="4">
        <f t="shared" si="1"/>
        <v>0</v>
      </c>
      <c r="I25" s="11">
        <v>1450</v>
      </c>
      <c r="J25" s="11">
        <v>1463</v>
      </c>
      <c r="K25" s="23">
        <f t="shared" si="6"/>
        <v>13</v>
      </c>
      <c r="L25" s="25">
        <f t="shared" si="7"/>
        <v>-0.7572642543859649</v>
      </c>
      <c r="M25" s="4">
        <f t="shared" si="8"/>
        <v>0</v>
      </c>
      <c r="N25" s="11">
        <v>74</v>
      </c>
      <c r="O25" s="12">
        <v>5.1211072664359862E-2</v>
      </c>
      <c r="P25" s="11">
        <v>2975</v>
      </c>
      <c r="Q25" s="11">
        <v>-37.496470588235297</v>
      </c>
      <c r="R25" s="11">
        <v>19.666666666666668</v>
      </c>
      <c r="S25" s="11">
        <v>0</v>
      </c>
      <c r="T25" s="23">
        <f t="shared" si="2"/>
        <v>131.16313725490195</v>
      </c>
      <c r="U25" s="22">
        <f t="shared" si="13"/>
        <v>8.9653545628777823E-2</v>
      </c>
      <c r="V25" s="4">
        <f t="shared" si="9"/>
        <v>0</v>
      </c>
      <c r="W25" s="9">
        <v>4.75</v>
      </c>
      <c r="X25" s="20">
        <f t="shared" si="12"/>
        <v>88.759968672549306</v>
      </c>
      <c r="Y25" s="4">
        <f t="shared" si="10"/>
        <v>0</v>
      </c>
      <c r="Z25" s="6">
        <v>101.74358556031051</v>
      </c>
      <c r="AA25" s="5">
        <v>88.423042291715134</v>
      </c>
      <c r="AB25" s="3">
        <f t="shared" si="11"/>
        <v>86.907731632182987</v>
      </c>
      <c r="AC25" s="4">
        <f t="shared" si="3"/>
        <v>0</v>
      </c>
      <c r="AD25" s="3">
        <f t="shared" si="4"/>
        <v>0</v>
      </c>
      <c r="AE25" s="2">
        <v>1</v>
      </c>
      <c r="AF25" s="1" t="str">
        <f t="shared" si="5"/>
        <v>14521</v>
      </c>
    </row>
    <row r="26" spans="1:32" ht="18" x14ac:dyDescent="0.2">
      <c r="A26" s="16" t="s">
        <v>836</v>
      </c>
      <c r="B26" s="16" t="s">
        <v>835</v>
      </c>
      <c r="C26" s="11">
        <v>3549</v>
      </c>
      <c r="D26" s="11">
        <v>3466</v>
      </c>
      <c r="E26" s="11">
        <v>-83</v>
      </c>
      <c r="F26" s="15">
        <v>2.3128172588832485</v>
      </c>
      <c r="G26" s="14">
        <f t="shared" si="0"/>
        <v>-35.886968449931416</v>
      </c>
      <c r="H26" s="4">
        <f t="shared" si="1"/>
        <v>0</v>
      </c>
      <c r="I26" s="11">
        <v>1730</v>
      </c>
      <c r="J26" s="11">
        <v>1735</v>
      </c>
      <c r="K26" s="23">
        <f t="shared" si="6"/>
        <v>5</v>
      </c>
      <c r="L26" s="25">
        <f t="shared" si="7"/>
        <v>-0.13932634089658125</v>
      </c>
      <c r="M26" s="4">
        <f t="shared" si="8"/>
        <v>0</v>
      </c>
      <c r="N26" s="11">
        <v>118</v>
      </c>
      <c r="O26" s="12">
        <v>6.8445475638051048E-2</v>
      </c>
      <c r="P26" s="11">
        <v>3645</v>
      </c>
      <c r="Q26" s="11">
        <v>-77.39478737997257</v>
      </c>
      <c r="R26" s="11">
        <v>10.333333333333332</v>
      </c>
      <c r="S26" s="11">
        <v>0</v>
      </c>
      <c r="T26" s="23">
        <f t="shared" si="2"/>
        <v>205.72812071330591</v>
      </c>
      <c r="U26" s="22">
        <f t="shared" si="13"/>
        <v>0.11857528571372099</v>
      </c>
      <c r="V26" s="4">
        <f t="shared" si="9"/>
        <v>0</v>
      </c>
      <c r="W26" s="9">
        <v>4.67</v>
      </c>
      <c r="X26" s="20">
        <f t="shared" si="12"/>
        <v>87.265063937011632</v>
      </c>
      <c r="Y26" s="4">
        <f t="shared" si="10"/>
        <v>0</v>
      </c>
      <c r="Z26" s="6">
        <v>93.010293589744265</v>
      </c>
      <c r="AA26" s="5">
        <v>89.144845477225118</v>
      </c>
      <c r="AB26" s="3">
        <f t="shared" si="11"/>
        <v>95.844064174693273</v>
      </c>
      <c r="AC26" s="4">
        <f t="shared" si="3"/>
        <v>0</v>
      </c>
      <c r="AD26" s="3">
        <f t="shared" si="4"/>
        <v>0</v>
      </c>
      <c r="AE26" s="2">
        <v>1</v>
      </c>
      <c r="AF26" s="1" t="str">
        <f t="shared" si="5"/>
        <v>14521</v>
      </c>
    </row>
    <row r="27" spans="1:32" ht="18" x14ac:dyDescent="0.2">
      <c r="A27" s="16" t="s">
        <v>834</v>
      </c>
      <c r="B27" s="16" t="s">
        <v>833</v>
      </c>
      <c r="C27" s="11">
        <v>6064</v>
      </c>
      <c r="D27" s="11">
        <v>6021</v>
      </c>
      <c r="E27" s="11">
        <v>-43</v>
      </c>
      <c r="F27" s="15">
        <v>2.0862944162436547</v>
      </c>
      <c r="G27" s="14">
        <f t="shared" si="0"/>
        <v>-20.610705596107056</v>
      </c>
      <c r="H27" s="4">
        <f t="shared" si="1"/>
        <v>0</v>
      </c>
      <c r="I27" s="11">
        <v>3299</v>
      </c>
      <c r="J27" s="11">
        <v>3311</v>
      </c>
      <c r="K27" s="23">
        <f t="shared" si="6"/>
        <v>12</v>
      </c>
      <c r="L27" s="25">
        <f t="shared" si="7"/>
        <v>-0.58222169755636877</v>
      </c>
      <c r="M27" s="4">
        <f t="shared" si="8"/>
        <v>0</v>
      </c>
      <c r="N27" s="11">
        <v>279</v>
      </c>
      <c r="O27" s="12">
        <v>8.451984247197819E-2</v>
      </c>
      <c r="P27" s="11">
        <v>6165</v>
      </c>
      <c r="Q27" s="11">
        <v>-69.021897810218974</v>
      </c>
      <c r="R27" s="11">
        <v>20.333333333333332</v>
      </c>
      <c r="S27" s="11">
        <v>8.3333333333333321</v>
      </c>
      <c r="T27" s="23">
        <f t="shared" si="2"/>
        <v>360.021897810219</v>
      </c>
      <c r="U27" s="22">
        <f t="shared" si="13"/>
        <v>0.10873509447605527</v>
      </c>
      <c r="V27" s="4">
        <f t="shared" si="9"/>
        <v>0</v>
      </c>
      <c r="W27" s="9">
        <v>5.05</v>
      </c>
      <c r="X27" s="20">
        <f t="shared" si="12"/>
        <v>94.365861430815571</v>
      </c>
      <c r="Y27" s="4">
        <f t="shared" si="10"/>
        <v>0</v>
      </c>
      <c r="Z27" s="6">
        <v>101.75716437149667</v>
      </c>
      <c r="AA27" s="5">
        <v>93.153746149383934</v>
      </c>
      <c r="AB27" s="3">
        <f t="shared" si="11"/>
        <v>91.545147434825083</v>
      </c>
      <c r="AC27" s="4">
        <f t="shared" si="3"/>
        <v>0</v>
      </c>
      <c r="AD27" s="3">
        <f t="shared" si="4"/>
        <v>0</v>
      </c>
      <c r="AE27" s="2">
        <v>1</v>
      </c>
      <c r="AF27" s="1" t="str">
        <f t="shared" si="5"/>
        <v>14521</v>
      </c>
    </row>
    <row r="28" spans="1:32" ht="18" x14ac:dyDescent="0.2">
      <c r="A28" s="16" t="s">
        <v>832</v>
      </c>
      <c r="B28" s="16" t="s">
        <v>831</v>
      </c>
      <c r="C28" s="11">
        <v>3575</v>
      </c>
      <c r="D28" s="11">
        <v>3519</v>
      </c>
      <c r="E28" s="11">
        <v>-56</v>
      </c>
      <c r="F28" s="15">
        <v>2.1419316843345113</v>
      </c>
      <c r="G28" s="14">
        <f t="shared" si="0"/>
        <v>-26.14462469067913</v>
      </c>
      <c r="H28" s="4">
        <f t="shared" si="1"/>
        <v>0</v>
      </c>
      <c r="I28" s="11">
        <v>1968</v>
      </c>
      <c r="J28" s="11">
        <v>1960</v>
      </c>
      <c r="K28" s="23">
        <f t="shared" si="6"/>
        <v>-8</v>
      </c>
      <c r="L28" s="25">
        <f t="shared" si="7"/>
        <v>0.30599024061921587</v>
      </c>
      <c r="M28" s="4">
        <f t="shared" si="8"/>
        <v>0</v>
      </c>
      <c r="N28" s="11">
        <v>228</v>
      </c>
      <c r="O28" s="12">
        <v>0.11532625189681335</v>
      </c>
      <c r="P28" s="11">
        <v>3637</v>
      </c>
      <c r="Q28" s="11">
        <v>-55.090459169645307</v>
      </c>
      <c r="R28" s="11">
        <v>9.6666666666666661</v>
      </c>
      <c r="S28" s="11">
        <v>14</v>
      </c>
      <c r="T28" s="23">
        <f t="shared" si="2"/>
        <v>278.75712583631201</v>
      </c>
      <c r="U28" s="22">
        <f t="shared" si="13"/>
        <v>0.14222302338587348</v>
      </c>
      <c r="V28" s="4">
        <f t="shared" si="9"/>
        <v>0</v>
      </c>
      <c r="W28" s="9">
        <v>4.33</v>
      </c>
      <c r="X28" s="20">
        <f t="shared" si="12"/>
        <v>80.911718810976524</v>
      </c>
      <c r="Y28" s="4">
        <f t="shared" si="10"/>
        <v>0</v>
      </c>
      <c r="Z28" s="6">
        <v>95.792011747613088</v>
      </c>
      <c r="AA28" s="5">
        <v>81.343403700077872</v>
      </c>
      <c r="AB28" s="3">
        <f t="shared" si="11"/>
        <v>84.916687953476199</v>
      </c>
      <c r="AC28" s="4">
        <f t="shared" si="3"/>
        <v>0</v>
      </c>
      <c r="AD28" s="3">
        <f t="shared" si="4"/>
        <v>0</v>
      </c>
      <c r="AE28" s="2">
        <v>1</v>
      </c>
      <c r="AF28" s="1" t="str">
        <f t="shared" si="5"/>
        <v>14521</v>
      </c>
    </row>
    <row r="29" spans="1:32" ht="18" x14ac:dyDescent="0.2">
      <c r="A29" s="16" t="s">
        <v>830</v>
      </c>
      <c r="B29" s="16" t="s">
        <v>829</v>
      </c>
      <c r="C29" s="11">
        <v>844</v>
      </c>
      <c r="D29" s="11">
        <v>815</v>
      </c>
      <c r="E29" s="11">
        <v>-29</v>
      </c>
      <c r="F29" s="15">
        <v>2.2606382978723403</v>
      </c>
      <c r="G29" s="14">
        <f t="shared" si="0"/>
        <v>-12.828235294117649</v>
      </c>
      <c r="H29" s="4">
        <f t="shared" si="1"/>
        <v>0</v>
      </c>
      <c r="I29" s="11">
        <v>427</v>
      </c>
      <c r="J29" s="11">
        <v>427</v>
      </c>
      <c r="K29" s="23">
        <f t="shared" si="6"/>
        <v>0</v>
      </c>
      <c r="L29" s="25">
        <f t="shared" si="7"/>
        <v>0</v>
      </c>
      <c r="M29" s="4">
        <f t="shared" si="8"/>
        <v>0</v>
      </c>
      <c r="N29" s="11">
        <v>39</v>
      </c>
      <c r="O29" s="12">
        <v>9.3078758949880672E-2</v>
      </c>
      <c r="P29" s="11">
        <v>850</v>
      </c>
      <c r="Q29" s="11">
        <v>-15.482352941176472</v>
      </c>
      <c r="R29" s="11">
        <v>3</v>
      </c>
      <c r="S29" s="11">
        <v>0</v>
      </c>
      <c r="T29" s="23">
        <f t="shared" si="2"/>
        <v>57.482352941176472</v>
      </c>
      <c r="U29" s="22">
        <f t="shared" si="13"/>
        <v>0.13461909353905496</v>
      </c>
      <c r="V29" s="4">
        <f t="shared" si="9"/>
        <v>0</v>
      </c>
      <c r="W29" s="9">
        <v>4.67</v>
      </c>
      <c r="X29" s="20">
        <f t="shared" si="12"/>
        <v>87.265063937011632</v>
      </c>
      <c r="Y29" s="4">
        <f t="shared" si="10"/>
        <v>0</v>
      </c>
      <c r="Z29" s="6">
        <v>98.000848682400004</v>
      </c>
      <c r="AA29" s="5">
        <v>89.144845477225118</v>
      </c>
      <c r="AB29" s="3">
        <f t="shared" si="11"/>
        <v>90.963340293230189</v>
      </c>
      <c r="AC29" s="4">
        <f t="shared" si="3"/>
        <v>0</v>
      </c>
      <c r="AD29" s="3">
        <f t="shared" si="4"/>
        <v>0</v>
      </c>
      <c r="AE29" s="2">
        <v>1</v>
      </c>
      <c r="AF29" s="1" t="str">
        <f t="shared" si="5"/>
        <v>14521</v>
      </c>
    </row>
    <row r="30" spans="1:32" ht="18" x14ac:dyDescent="0.2">
      <c r="A30" s="16" t="s">
        <v>828</v>
      </c>
      <c r="B30" s="16" t="s">
        <v>827</v>
      </c>
      <c r="C30" s="11">
        <v>3740</v>
      </c>
      <c r="D30" s="11">
        <v>3731</v>
      </c>
      <c r="E30" s="11">
        <v>-9</v>
      </c>
      <c r="F30" s="15">
        <v>2.069945355191257</v>
      </c>
      <c r="G30" s="14">
        <f t="shared" si="0"/>
        <v>-4.3479408658922907</v>
      </c>
      <c r="H30" s="4">
        <f t="shared" si="1"/>
        <v>0</v>
      </c>
      <c r="I30" s="11">
        <v>2083</v>
      </c>
      <c r="J30" s="11">
        <v>2106</v>
      </c>
      <c r="K30" s="23">
        <f t="shared" si="6"/>
        <v>23</v>
      </c>
      <c r="L30" s="25">
        <f t="shared" si="7"/>
        <v>-5.2898603521554355</v>
      </c>
      <c r="M30" s="4">
        <f t="shared" si="8"/>
        <v>0</v>
      </c>
      <c r="N30" s="11">
        <v>187</v>
      </c>
      <c r="O30" s="12">
        <v>9.0077071290944125E-2</v>
      </c>
      <c r="P30" s="11">
        <v>3788</v>
      </c>
      <c r="Q30" s="11">
        <v>-27.536958817317842</v>
      </c>
      <c r="R30" s="11">
        <v>30.666666666666668</v>
      </c>
      <c r="S30" s="11">
        <v>2</v>
      </c>
      <c r="T30" s="23">
        <f t="shared" si="2"/>
        <v>243.2036254839845</v>
      </c>
      <c r="U30" s="22">
        <f t="shared" si="13"/>
        <v>0.11548130364861563</v>
      </c>
      <c r="V30" s="4">
        <f t="shared" si="9"/>
        <v>0</v>
      </c>
      <c r="W30" s="9">
        <v>4.91</v>
      </c>
      <c r="X30" s="20">
        <f t="shared" si="12"/>
        <v>91.749778143624653</v>
      </c>
      <c r="Y30" s="4">
        <f t="shared" si="10"/>
        <v>0</v>
      </c>
      <c r="Z30" s="6">
        <v>102.80091564934986</v>
      </c>
      <c r="AA30" s="5">
        <v>86.042702755208182</v>
      </c>
      <c r="AB30" s="3">
        <f t="shared" si="11"/>
        <v>83.698381684358409</v>
      </c>
      <c r="AC30" s="4">
        <f t="shared" si="3"/>
        <v>0</v>
      </c>
      <c r="AD30" s="3">
        <f t="shared" si="4"/>
        <v>0</v>
      </c>
      <c r="AE30" s="2">
        <v>1</v>
      </c>
      <c r="AF30" s="1" t="str">
        <f t="shared" si="5"/>
        <v>14521</v>
      </c>
    </row>
    <row r="31" spans="1:32" ht="18" x14ac:dyDescent="0.2">
      <c r="A31" s="16" t="s">
        <v>826</v>
      </c>
      <c r="B31" s="16" t="s">
        <v>825</v>
      </c>
      <c r="C31" s="11">
        <v>5538</v>
      </c>
      <c r="D31" s="11">
        <v>5530</v>
      </c>
      <c r="E31" s="11">
        <v>-8</v>
      </c>
      <c r="F31" s="15">
        <v>2.2663720369626357</v>
      </c>
      <c r="G31" s="14">
        <f t="shared" si="0"/>
        <v>-3.5298705903208649</v>
      </c>
      <c r="H31" s="4">
        <f t="shared" si="1"/>
        <v>0</v>
      </c>
      <c r="I31" s="11">
        <v>2689</v>
      </c>
      <c r="J31" s="11">
        <v>2738</v>
      </c>
      <c r="K31" s="23">
        <f t="shared" si="6"/>
        <v>49</v>
      </c>
      <c r="L31" s="25">
        <f t="shared" si="7"/>
        <v>-13.881528726396144</v>
      </c>
      <c r="M31" s="4">
        <f t="shared" si="8"/>
        <v>0</v>
      </c>
      <c r="N31" s="11">
        <v>141</v>
      </c>
      <c r="O31" s="12">
        <v>5.2631578947368418E-2</v>
      </c>
      <c r="P31" s="11">
        <v>5641</v>
      </c>
      <c r="Q31" s="11">
        <v>-48.976954440702002</v>
      </c>
      <c r="R31" s="11">
        <v>64.666666666666671</v>
      </c>
      <c r="S31" s="11">
        <v>6</v>
      </c>
      <c r="T31" s="23">
        <f t="shared" si="2"/>
        <v>248.64362110736869</v>
      </c>
      <c r="U31" s="22">
        <f t="shared" si="13"/>
        <v>9.0812133348198931E-2</v>
      </c>
      <c r="V31" s="4">
        <f t="shared" si="9"/>
        <v>0</v>
      </c>
      <c r="W31" s="9">
        <v>5.3149999999999995</v>
      </c>
      <c r="X31" s="20">
        <f t="shared" si="12"/>
        <v>99.31773336728412</v>
      </c>
      <c r="Y31" s="4">
        <f t="shared" si="10"/>
        <v>0</v>
      </c>
      <c r="Z31" s="6">
        <v>118.86517933685133</v>
      </c>
      <c r="AA31" s="5">
        <v>94.798455471558881</v>
      </c>
      <c r="AB31" s="3">
        <f t="shared" si="11"/>
        <v>79.752923438503473</v>
      </c>
      <c r="AC31" s="4">
        <f t="shared" si="3"/>
        <v>0</v>
      </c>
      <c r="AD31" s="3">
        <f t="shared" si="4"/>
        <v>0</v>
      </c>
      <c r="AE31" s="2">
        <v>1</v>
      </c>
      <c r="AF31" s="1" t="str">
        <f t="shared" si="5"/>
        <v>14521</v>
      </c>
    </row>
    <row r="32" spans="1:32" ht="18" x14ac:dyDescent="0.2">
      <c r="A32" s="16" t="s">
        <v>824</v>
      </c>
      <c r="B32" s="16" t="s">
        <v>823</v>
      </c>
      <c r="C32" s="11">
        <v>4358</v>
      </c>
      <c r="D32" s="11">
        <v>4135</v>
      </c>
      <c r="E32" s="11">
        <v>-223</v>
      </c>
      <c r="F32" s="15">
        <v>1.9218089602704986</v>
      </c>
      <c r="G32" s="14">
        <f t="shared" si="0"/>
        <v>-116.03650758742029</v>
      </c>
      <c r="H32" s="4">
        <f t="shared" si="1"/>
        <v>0</v>
      </c>
      <c r="I32" s="11">
        <v>3005</v>
      </c>
      <c r="J32" s="11">
        <v>2889</v>
      </c>
      <c r="K32" s="23">
        <f t="shared" si="6"/>
        <v>-116</v>
      </c>
      <c r="L32" s="25">
        <f t="shared" si="7"/>
        <v>0.99968537843667193</v>
      </c>
      <c r="M32" s="4">
        <f t="shared" si="8"/>
        <v>0</v>
      </c>
      <c r="N32" s="11">
        <v>614</v>
      </c>
      <c r="O32" s="12">
        <v>0.20144356955380577</v>
      </c>
      <c r="P32" s="11">
        <v>4547</v>
      </c>
      <c r="Q32" s="11">
        <v>-214.3813503408841</v>
      </c>
      <c r="R32" s="11">
        <v>28.333333333333332</v>
      </c>
      <c r="S32" s="11">
        <v>179</v>
      </c>
      <c r="T32" s="23">
        <f t="shared" si="2"/>
        <v>677.71468367421744</v>
      </c>
      <c r="U32" s="22">
        <f t="shared" si="13"/>
        <v>0.23458452186715731</v>
      </c>
      <c r="V32" s="4">
        <f t="shared" si="9"/>
        <v>0</v>
      </c>
      <c r="W32" s="9">
        <v>5</v>
      </c>
      <c r="X32" s="20">
        <f t="shared" si="12"/>
        <v>93.431545971104526</v>
      </c>
      <c r="Y32" s="4">
        <f t="shared" si="10"/>
        <v>0</v>
      </c>
      <c r="Z32" s="6">
        <v>91.314774233111962</v>
      </c>
      <c r="AA32" s="5">
        <v>93.768622361591099</v>
      </c>
      <c r="AB32" s="3">
        <f t="shared" si="11"/>
        <v>102.68724108347993</v>
      </c>
      <c r="AC32" s="4">
        <f t="shared" si="3"/>
        <v>1</v>
      </c>
      <c r="AD32" s="3">
        <f t="shared" si="4"/>
        <v>1</v>
      </c>
      <c r="AE32" s="2">
        <v>1</v>
      </c>
      <c r="AF32" s="1" t="str">
        <f t="shared" si="5"/>
        <v>14521</v>
      </c>
    </row>
    <row r="33" spans="1:32" ht="18" x14ac:dyDescent="0.2">
      <c r="A33" s="16" t="s">
        <v>822</v>
      </c>
      <c r="B33" s="16" t="s">
        <v>821</v>
      </c>
      <c r="C33" s="11">
        <v>2867</v>
      </c>
      <c r="D33" s="11">
        <v>2808</v>
      </c>
      <c r="E33" s="11">
        <v>-59</v>
      </c>
      <c r="F33" s="15">
        <v>2.2136498516320473</v>
      </c>
      <c r="G33" s="14">
        <f t="shared" si="0"/>
        <v>-26.652815013404826</v>
      </c>
      <c r="H33" s="4">
        <f t="shared" si="1"/>
        <v>0</v>
      </c>
      <c r="I33" s="11">
        <v>1541</v>
      </c>
      <c r="J33" s="11">
        <v>1557</v>
      </c>
      <c r="K33" s="23">
        <f t="shared" si="6"/>
        <v>16</v>
      </c>
      <c r="L33" s="25">
        <f t="shared" si="7"/>
        <v>-0.60031182417140272</v>
      </c>
      <c r="M33" s="4">
        <f t="shared" si="8"/>
        <v>0</v>
      </c>
      <c r="N33" s="11">
        <v>144</v>
      </c>
      <c r="O33" s="12">
        <v>9.3264248704663211E-2</v>
      </c>
      <c r="P33" s="11">
        <v>2984</v>
      </c>
      <c r="Q33" s="11">
        <v>-79.506702412868634</v>
      </c>
      <c r="R33" s="11">
        <v>21.333333333333332</v>
      </c>
      <c r="S33" s="11">
        <v>3</v>
      </c>
      <c r="T33" s="23">
        <f t="shared" si="2"/>
        <v>241.84003574620198</v>
      </c>
      <c r="U33" s="22">
        <f t="shared" si="13"/>
        <v>0.15532436464110597</v>
      </c>
      <c r="V33" s="4">
        <f t="shared" si="9"/>
        <v>0</v>
      </c>
      <c r="W33" s="9">
        <v>4.62</v>
      </c>
      <c r="X33" s="20">
        <f t="shared" si="12"/>
        <v>86.330748477300588</v>
      </c>
      <c r="Y33" s="4">
        <f t="shared" si="10"/>
        <v>0</v>
      </c>
      <c r="Z33" s="6">
        <v>88.417103245225917</v>
      </c>
      <c r="AA33" s="5">
        <v>89.482935162507232</v>
      </c>
      <c r="AB33" s="3">
        <f t="shared" si="11"/>
        <v>101.20545898718851</v>
      </c>
      <c r="AC33" s="4">
        <f t="shared" si="3"/>
        <v>1</v>
      </c>
      <c r="AD33" s="3">
        <f t="shared" si="4"/>
        <v>1</v>
      </c>
      <c r="AE33" s="2">
        <v>1</v>
      </c>
      <c r="AF33" s="1" t="str">
        <f t="shared" si="5"/>
        <v>14521</v>
      </c>
    </row>
    <row r="34" spans="1:32" ht="18" x14ac:dyDescent="0.2">
      <c r="A34" s="16" t="s">
        <v>820</v>
      </c>
      <c r="B34" s="16" t="s">
        <v>819</v>
      </c>
      <c r="C34" s="11">
        <v>2295</v>
      </c>
      <c r="D34" s="11">
        <v>2274</v>
      </c>
      <c r="E34" s="11">
        <v>-21</v>
      </c>
      <c r="F34" s="15">
        <v>2.3981288981288982</v>
      </c>
      <c r="G34" s="14">
        <f t="shared" si="0"/>
        <v>-8.7568270481144346</v>
      </c>
      <c r="H34" s="4">
        <f t="shared" si="1"/>
        <v>0</v>
      </c>
      <c r="I34" s="11">
        <v>1058</v>
      </c>
      <c r="J34" s="11">
        <v>1065</v>
      </c>
      <c r="K34" s="23">
        <f t="shared" si="6"/>
        <v>7</v>
      </c>
      <c r="L34" s="25">
        <f t="shared" si="7"/>
        <v>-0.79937629937629939</v>
      </c>
      <c r="M34" s="4">
        <f t="shared" si="8"/>
        <v>0</v>
      </c>
      <c r="N34" s="11">
        <v>58</v>
      </c>
      <c r="O34" s="12">
        <v>5.5876685934489405E-2</v>
      </c>
      <c r="P34" s="11">
        <v>2307</v>
      </c>
      <c r="Q34" s="11">
        <v>-13.760728218465539</v>
      </c>
      <c r="R34" s="11">
        <v>27.333333333333332</v>
      </c>
      <c r="S34" s="11">
        <v>1</v>
      </c>
      <c r="T34" s="23">
        <f t="shared" si="2"/>
        <v>98.094061551798873</v>
      </c>
      <c r="U34" s="22">
        <f t="shared" si="13"/>
        <v>9.2107100048637439E-2</v>
      </c>
      <c r="V34" s="4">
        <f t="shared" si="9"/>
        <v>0</v>
      </c>
      <c r="W34" s="9">
        <v>4.62</v>
      </c>
      <c r="X34" s="20">
        <f t="shared" si="12"/>
        <v>86.330748477300588</v>
      </c>
      <c r="Y34" s="4">
        <f t="shared" si="10"/>
        <v>0</v>
      </c>
      <c r="Z34" s="6">
        <v>94.603078704708679</v>
      </c>
      <c r="AA34" s="5">
        <v>89.482935162507232</v>
      </c>
      <c r="AB34" s="3">
        <f t="shared" si="11"/>
        <v>94.58776224589549</v>
      </c>
      <c r="AC34" s="4">
        <f t="shared" si="3"/>
        <v>0</v>
      </c>
      <c r="AD34" s="3">
        <f t="shared" si="4"/>
        <v>0</v>
      </c>
      <c r="AE34" s="2">
        <v>1</v>
      </c>
      <c r="AF34" s="1" t="str">
        <f t="shared" si="5"/>
        <v>14521</v>
      </c>
    </row>
    <row r="35" spans="1:32" ht="18" x14ac:dyDescent="0.2">
      <c r="A35" s="16" t="s">
        <v>818</v>
      </c>
      <c r="B35" s="16" t="s">
        <v>817</v>
      </c>
      <c r="C35" s="11">
        <v>9081</v>
      </c>
      <c r="D35" s="11">
        <v>8877</v>
      </c>
      <c r="E35" s="11">
        <v>-204</v>
      </c>
      <c r="F35" s="15">
        <v>2.1285347043701801</v>
      </c>
      <c r="G35" s="14">
        <f t="shared" si="0"/>
        <v>-95.840579710144922</v>
      </c>
      <c r="H35" s="4">
        <f t="shared" si="1"/>
        <v>0</v>
      </c>
      <c r="I35" s="11">
        <v>4659</v>
      </c>
      <c r="J35" s="11">
        <v>4819</v>
      </c>
      <c r="K35" s="23">
        <f t="shared" si="6"/>
        <v>160</v>
      </c>
      <c r="L35" s="25">
        <f t="shared" si="7"/>
        <v>-1.669438983819749</v>
      </c>
      <c r="M35" s="4">
        <f t="shared" si="8"/>
        <v>0</v>
      </c>
      <c r="N35" s="11">
        <v>290</v>
      </c>
      <c r="O35" s="12">
        <v>6.2338779019776441E-2</v>
      </c>
      <c r="P35" s="11">
        <v>9108</v>
      </c>
      <c r="Q35" s="11">
        <v>-108.52536231884058</v>
      </c>
      <c r="R35" s="11">
        <v>183</v>
      </c>
      <c r="S35" s="11">
        <v>7</v>
      </c>
      <c r="T35" s="23">
        <f t="shared" si="2"/>
        <v>574.52536231884051</v>
      </c>
      <c r="U35" s="22">
        <f t="shared" si="13"/>
        <v>0.11922086788106256</v>
      </c>
      <c r="V35" s="4">
        <f t="shared" si="9"/>
        <v>0</v>
      </c>
      <c r="W35" s="9">
        <v>4.93</v>
      </c>
      <c r="X35" s="20">
        <f t="shared" si="12"/>
        <v>92.123504327509067</v>
      </c>
      <c r="Y35" s="4">
        <f t="shared" si="10"/>
        <v>0</v>
      </c>
      <c r="Z35" s="6">
        <v>104.37488026021529</v>
      </c>
      <c r="AA35" s="5">
        <v>106.09689041634454</v>
      </c>
      <c r="AB35" s="3">
        <f t="shared" si="11"/>
        <v>101.64983198240432</v>
      </c>
      <c r="AC35" s="4">
        <f t="shared" si="3"/>
        <v>1</v>
      </c>
      <c r="AD35" s="3">
        <f t="shared" si="4"/>
        <v>1</v>
      </c>
      <c r="AE35" s="2">
        <v>1</v>
      </c>
      <c r="AF35" s="1" t="str">
        <f t="shared" si="5"/>
        <v>14521</v>
      </c>
    </row>
    <row r="36" spans="1:32" ht="18" x14ac:dyDescent="0.2">
      <c r="A36" s="16" t="s">
        <v>816</v>
      </c>
      <c r="B36" s="16" t="s">
        <v>815</v>
      </c>
      <c r="C36" s="11">
        <v>9142</v>
      </c>
      <c r="D36" s="11">
        <v>8677</v>
      </c>
      <c r="E36" s="11">
        <v>-465</v>
      </c>
      <c r="F36" s="15">
        <v>2.0133304665663299</v>
      </c>
      <c r="G36" s="14">
        <f t="shared" si="0"/>
        <v>-230.96059376334898</v>
      </c>
      <c r="H36" s="4">
        <f t="shared" si="1"/>
        <v>0</v>
      </c>
      <c r="I36" s="11">
        <v>5338</v>
      </c>
      <c r="J36" s="11">
        <v>5198</v>
      </c>
      <c r="K36" s="23">
        <f t="shared" si="6"/>
        <v>-140</v>
      </c>
      <c r="L36" s="25">
        <f t="shared" si="7"/>
        <v>0.60616401143932519</v>
      </c>
      <c r="M36" s="4">
        <f t="shared" si="8"/>
        <v>0</v>
      </c>
      <c r="N36" s="11">
        <v>635</v>
      </c>
      <c r="O36" s="12">
        <v>0.11833768169959001</v>
      </c>
      <c r="P36" s="11">
        <v>9364</v>
      </c>
      <c r="Q36" s="11">
        <v>-341.22565143101241</v>
      </c>
      <c r="R36" s="11">
        <v>43.333333333333336</v>
      </c>
      <c r="S36" s="11">
        <v>233.33333333333331</v>
      </c>
      <c r="T36" s="23">
        <f t="shared" si="2"/>
        <v>786.22565143101247</v>
      </c>
      <c r="U36" s="22">
        <f t="shared" si="13"/>
        <v>0.15125541581974075</v>
      </c>
      <c r="V36" s="4">
        <f t="shared" si="9"/>
        <v>0</v>
      </c>
      <c r="W36" s="9">
        <v>4.82</v>
      </c>
      <c r="X36" s="20">
        <f t="shared" si="12"/>
        <v>90.068010316144765</v>
      </c>
      <c r="Y36" s="4">
        <f t="shared" si="10"/>
        <v>0</v>
      </c>
      <c r="Z36" s="6">
        <v>95.108772961041623</v>
      </c>
      <c r="AA36" s="5">
        <v>91.87480362799306</v>
      </c>
      <c r="AB36" s="3">
        <f t="shared" si="11"/>
        <v>96.599715008022173</v>
      </c>
      <c r="AC36" s="4">
        <f t="shared" si="3"/>
        <v>0</v>
      </c>
      <c r="AD36" s="3">
        <f t="shared" si="4"/>
        <v>0</v>
      </c>
      <c r="AE36" s="2">
        <v>1</v>
      </c>
      <c r="AF36" s="1" t="str">
        <f t="shared" si="5"/>
        <v>14521</v>
      </c>
    </row>
    <row r="37" spans="1:32" ht="18" x14ac:dyDescent="0.2">
      <c r="A37" s="16" t="s">
        <v>814</v>
      </c>
      <c r="B37" s="16" t="s">
        <v>813</v>
      </c>
      <c r="C37" s="11">
        <v>8481</v>
      </c>
      <c r="D37" s="11">
        <v>8231</v>
      </c>
      <c r="E37" s="11">
        <v>-250</v>
      </c>
      <c r="F37" s="15">
        <v>2.0388994307400381</v>
      </c>
      <c r="G37" s="14">
        <f t="shared" si="0"/>
        <v>-122.6151698464402</v>
      </c>
      <c r="H37" s="4">
        <f t="shared" si="1"/>
        <v>0</v>
      </c>
      <c r="I37" s="11">
        <v>4851</v>
      </c>
      <c r="J37" s="11">
        <v>4870</v>
      </c>
      <c r="K37" s="23">
        <f t="shared" si="6"/>
        <v>19</v>
      </c>
      <c r="L37" s="25">
        <f t="shared" si="7"/>
        <v>-0.15495635673624289</v>
      </c>
      <c r="M37" s="4">
        <f t="shared" si="8"/>
        <v>0</v>
      </c>
      <c r="N37" s="11">
        <v>552</v>
      </c>
      <c r="O37" s="12">
        <v>0.11395540875309662</v>
      </c>
      <c r="P37" s="11">
        <v>8596</v>
      </c>
      <c r="Q37" s="11">
        <v>-179.01814797580269</v>
      </c>
      <c r="R37" s="11">
        <v>45.333333333333336</v>
      </c>
      <c r="S37" s="11">
        <v>12</v>
      </c>
      <c r="T37" s="23">
        <f t="shared" si="2"/>
        <v>764.35148130913603</v>
      </c>
      <c r="U37" s="22">
        <f t="shared" si="13"/>
        <v>0.15695102285608542</v>
      </c>
      <c r="V37" s="4">
        <f t="shared" si="9"/>
        <v>0</v>
      </c>
      <c r="W37" s="9">
        <v>4.91</v>
      </c>
      <c r="X37" s="20">
        <f t="shared" si="12"/>
        <v>91.749778143624653</v>
      </c>
      <c r="Y37" s="4">
        <f t="shared" si="10"/>
        <v>0</v>
      </c>
      <c r="Z37" s="6">
        <v>99.717703065593895</v>
      </c>
      <c r="AA37" s="5">
        <v>92.080787159082448</v>
      </c>
      <c r="AB37" s="3">
        <f t="shared" si="11"/>
        <v>92.341464281936055</v>
      </c>
      <c r="AC37" s="4">
        <f t="shared" si="3"/>
        <v>0</v>
      </c>
      <c r="AD37" s="3">
        <f t="shared" si="4"/>
        <v>0</v>
      </c>
      <c r="AE37" s="2">
        <v>1</v>
      </c>
      <c r="AF37" s="1" t="str">
        <f t="shared" si="5"/>
        <v>14521</v>
      </c>
    </row>
    <row r="38" spans="1:32" ht="18" x14ac:dyDescent="0.2">
      <c r="A38" s="16" t="s">
        <v>812</v>
      </c>
      <c r="B38" s="16" t="s">
        <v>811</v>
      </c>
      <c r="C38" s="11">
        <v>17716</v>
      </c>
      <c r="D38" s="11">
        <v>17409</v>
      </c>
      <c r="E38" s="11">
        <v>-307</v>
      </c>
      <c r="F38" s="15">
        <v>2.1076437587657786</v>
      </c>
      <c r="G38" s="14">
        <f t="shared" si="0"/>
        <v>-145.66028946930626</v>
      </c>
      <c r="H38" s="4">
        <f t="shared" si="1"/>
        <v>0</v>
      </c>
      <c r="I38" s="11">
        <v>9497</v>
      </c>
      <c r="J38" s="11">
        <v>9559</v>
      </c>
      <c r="K38" s="23">
        <f t="shared" si="6"/>
        <v>62</v>
      </c>
      <c r="L38" s="25">
        <f t="shared" si="7"/>
        <v>-0.42564792522305622</v>
      </c>
      <c r="M38" s="4">
        <f t="shared" si="8"/>
        <v>0</v>
      </c>
      <c r="N38" s="11">
        <v>776</v>
      </c>
      <c r="O38" s="12">
        <v>8.1770284510010532E-2</v>
      </c>
      <c r="P38" s="11">
        <v>18033</v>
      </c>
      <c r="Q38" s="11">
        <v>-296.06521377474627</v>
      </c>
      <c r="R38" s="11">
        <v>91.333333333333329</v>
      </c>
      <c r="S38" s="11">
        <v>9</v>
      </c>
      <c r="T38" s="23">
        <f t="shared" si="2"/>
        <v>1154.3985471080796</v>
      </c>
      <c r="U38" s="22">
        <f t="shared" si="13"/>
        <v>0.12076561848604243</v>
      </c>
      <c r="V38" s="4">
        <f t="shared" si="9"/>
        <v>0</v>
      </c>
      <c r="W38" s="9">
        <v>4.7149999999999999</v>
      </c>
      <c r="X38" s="20">
        <f t="shared" si="12"/>
        <v>88.105947850751576</v>
      </c>
      <c r="Y38" s="4">
        <f t="shared" si="10"/>
        <v>0</v>
      </c>
      <c r="Z38" s="6">
        <v>96.944982496681789</v>
      </c>
      <c r="AA38" s="5">
        <v>90.750371812777175</v>
      </c>
      <c r="AB38" s="3">
        <f t="shared" si="11"/>
        <v>93.610179171349444</v>
      </c>
      <c r="AC38" s="4">
        <f t="shared" si="3"/>
        <v>0</v>
      </c>
      <c r="AD38" s="3">
        <f t="shared" si="4"/>
        <v>0</v>
      </c>
      <c r="AE38" s="2">
        <v>1</v>
      </c>
      <c r="AF38" s="1" t="str">
        <f t="shared" si="5"/>
        <v>14521</v>
      </c>
    </row>
    <row r="39" spans="1:32" ht="18" x14ac:dyDescent="0.2">
      <c r="A39" s="16" t="s">
        <v>810</v>
      </c>
      <c r="B39" s="16" t="s">
        <v>809</v>
      </c>
      <c r="C39" s="11">
        <v>3449</v>
      </c>
      <c r="D39" s="11">
        <v>3396</v>
      </c>
      <c r="E39" s="11">
        <v>-53</v>
      </c>
      <c r="F39" s="15">
        <v>2.3032089063523249</v>
      </c>
      <c r="G39" s="14">
        <f t="shared" si="0"/>
        <v>-23.011373329542224</v>
      </c>
      <c r="H39" s="4">
        <f t="shared" si="1"/>
        <v>0</v>
      </c>
      <c r="I39" s="11">
        <v>1639</v>
      </c>
      <c r="J39" s="11">
        <v>1664</v>
      </c>
      <c r="K39" s="23">
        <f t="shared" si="6"/>
        <v>25</v>
      </c>
      <c r="L39" s="25">
        <f t="shared" si="7"/>
        <v>-1.0864192954492098</v>
      </c>
      <c r="M39" s="4">
        <f t="shared" si="8"/>
        <v>0</v>
      </c>
      <c r="N39" s="11">
        <v>74</v>
      </c>
      <c r="O39" s="12">
        <v>4.5370938074800735E-2</v>
      </c>
      <c r="P39" s="11">
        <v>3517</v>
      </c>
      <c r="Q39" s="11">
        <v>-52.53539948820017</v>
      </c>
      <c r="R39" s="11">
        <v>34.333333333333336</v>
      </c>
      <c r="S39" s="11">
        <v>2</v>
      </c>
      <c r="T39" s="23">
        <f t="shared" si="2"/>
        <v>158.86873282153351</v>
      </c>
      <c r="U39" s="22">
        <f t="shared" si="13"/>
        <v>9.5473998089863885E-2</v>
      </c>
      <c r="V39" s="4">
        <f t="shared" si="9"/>
        <v>0</v>
      </c>
      <c r="W39" s="9">
        <v>4.62</v>
      </c>
      <c r="X39" s="20">
        <f t="shared" si="12"/>
        <v>86.330748477300588</v>
      </c>
      <c r="Y39" s="4">
        <f t="shared" si="10"/>
        <v>0</v>
      </c>
      <c r="Z39" s="6">
        <v>97.490783939218645</v>
      </c>
      <c r="AA39" s="5">
        <v>89.482935162507232</v>
      </c>
      <c r="AB39" s="3">
        <f t="shared" si="11"/>
        <v>91.786045354088074</v>
      </c>
      <c r="AC39" s="4">
        <f t="shared" si="3"/>
        <v>0</v>
      </c>
      <c r="AD39" s="3">
        <f t="shared" si="4"/>
        <v>0</v>
      </c>
      <c r="AE39" s="2">
        <v>1</v>
      </c>
      <c r="AF39" s="1" t="str">
        <f t="shared" si="5"/>
        <v>14521</v>
      </c>
    </row>
    <row r="40" spans="1:32" ht="18" x14ac:dyDescent="0.2">
      <c r="A40" s="16" t="s">
        <v>808</v>
      </c>
      <c r="B40" s="16" t="s">
        <v>807</v>
      </c>
      <c r="C40" s="11">
        <v>6735</v>
      </c>
      <c r="D40" s="11">
        <v>6805</v>
      </c>
      <c r="E40" s="11">
        <v>70</v>
      </c>
      <c r="F40" s="15">
        <v>2.0866381940207446</v>
      </c>
      <c r="G40" s="14">
        <f t="shared" si="0"/>
        <v>33.546783625730988</v>
      </c>
      <c r="H40" s="4">
        <f t="shared" si="1"/>
        <v>1</v>
      </c>
      <c r="I40" s="11">
        <v>3722</v>
      </c>
      <c r="J40" s="11">
        <v>3759</v>
      </c>
      <c r="K40" s="23">
        <f t="shared" si="6"/>
        <v>37</v>
      </c>
      <c r="L40" s="25">
        <f t="shared" si="7"/>
        <v>1.1029373311252508</v>
      </c>
      <c r="M40" s="4">
        <f t="shared" si="8"/>
        <v>0</v>
      </c>
      <c r="N40" s="11">
        <v>333</v>
      </c>
      <c r="O40" s="12">
        <v>9.012178619756428E-2</v>
      </c>
      <c r="P40" s="11">
        <v>6840</v>
      </c>
      <c r="Q40" s="11">
        <v>-16.773391812865494</v>
      </c>
      <c r="R40" s="11">
        <v>60.666666666666664</v>
      </c>
      <c r="S40" s="11">
        <v>0</v>
      </c>
      <c r="T40" s="23">
        <f t="shared" si="2"/>
        <v>410.44005847953218</v>
      </c>
      <c r="U40" s="22">
        <f t="shared" si="13"/>
        <v>0.10918862955028789</v>
      </c>
      <c r="V40" s="4">
        <f t="shared" si="9"/>
        <v>0</v>
      </c>
      <c r="W40" s="9">
        <v>4.9350000000000005</v>
      </c>
      <c r="X40" s="20">
        <f t="shared" si="12"/>
        <v>92.216935873480182</v>
      </c>
      <c r="Y40" s="4">
        <f t="shared" si="10"/>
        <v>0</v>
      </c>
      <c r="Z40" s="6">
        <v>117.77585534730389</v>
      </c>
      <c r="AA40" s="5">
        <v>91.032423217269255</v>
      </c>
      <c r="AB40" s="3">
        <f t="shared" si="11"/>
        <v>77.292941705944628</v>
      </c>
      <c r="AC40" s="4">
        <f t="shared" si="3"/>
        <v>0</v>
      </c>
      <c r="AD40" s="3">
        <f t="shared" si="4"/>
        <v>1</v>
      </c>
      <c r="AE40" s="2">
        <v>1</v>
      </c>
      <c r="AF40" s="1" t="str">
        <f t="shared" si="5"/>
        <v>14521</v>
      </c>
    </row>
    <row r="41" spans="1:32" ht="18" x14ac:dyDescent="0.2">
      <c r="A41" s="16" t="s">
        <v>806</v>
      </c>
      <c r="B41" s="16" t="s">
        <v>805</v>
      </c>
      <c r="C41" s="11">
        <v>1217</v>
      </c>
      <c r="D41" s="11">
        <v>1265</v>
      </c>
      <c r="E41" s="11">
        <v>48</v>
      </c>
      <c r="F41" s="15">
        <v>2.1534569983136596</v>
      </c>
      <c r="G41" s="14">
        <f t="shared" si="0"/>
        <v>22.289741581832416</v>
      </c>
      <c r="H41" s="4">
        <f t="shared" si="1"/>
        <v>1</v>
      </c>
      <c r="I41" s="11">
        <v>647</v>
      </c>
      <c r="J41" s="11">
        <v>651</v>
      </c>
      <c r="K41" s="23">
        <f t="shared" si="6"/>
        <v>4</v>
      </c>
      <c r="L41" s="25">
        <f t="shared" si="7"/>
        <v>0.17945474985947163</v>
      </c>
      <c r="M41" s="4">
        <f t="shared" si="8"/>
        <v>1</v>
      </c>
      <c r="N41" s="11">
        <v>53</v>
      </c>
      <c r="O41" s="12">
        <v>8.1664098613251149E-2</v>
      </c>
      <c r="P41" s="11">
        <v>1277</v>
      </c>
      <c r="Q41" s="11">
        <v>-5.5724353954581041</v>
      </c>
      <c r="R41" s="11">
        <v>7</v>
      </c>
      <c r="S41" s="11">
        <v>0</v>
      </c>
      <c r="T41" s="23">
        <f t="shared" si="2"/>
        <v>65.572435395458101</v>
      </c>
      <c r="U41" s="22">
        <f t="shared" si="13"/>
        <v>0.10072570721268526</v>
      </c>
      <c r="V41" s="4">
        <f t="shared" si="9"/>
        <v>0</v>
      </c>
      <c r="W41" s="9">
        <v>4.96</v>
      </c>
      <c r="X41" s="20">
        <f t="shared" si="12"/>
        <v>92.684093603335697</v>
      </c>
      <c r="Y41" s="4">
        <f t="shared" si="10"/>
        <v>0</v>
      </c>
      <c r="Z41" s="6">
        <v>114.73005225177786</v>
      </c>
      <c r="AA41" s="5">
        <v>94.543366388972089</v>
      </c>
      <c r="AB41" s="3">
        <f t="shared" si="11"/>
        <v>82.405058250557047</v>
      </c>
      <c r="AC41" s="4">
        <f t="shared" si="3"/>
        <v>0</v>
      </c>
      <c r="AD41" s="3">
        <f t="shared" si="4"/>
        <v>2</v>
      </c>
      <c r="AE41" s="2">
        <v>1</v>
      </c>
      <c r="AF41" s="1" t="str">
        <f t="shared" si="5"/>
        <v>14521</v>
      </c>
    </row>
    <row r="42" spans="1:32" ht="18" x14ac:dyDescent="0.2">
      <c r="A42" s="16" t="s">
        <v>804</v>
      </c>
      <c r="B42" s="16" t="s">
        <v>803</v>
      </c>
      <c r="C42" s="11">
        <v>2691</v>
      </c>
      <c r="D42" s="11">
        <v>2643</v>
      </c>
      <c r="E42" s="11">
        <v>-48</v>
      </c>
      <c r="F42" s="15">
        <v>2.085823754789272</v>
      </c>
      <c r="G42" s="14">
        <f t="shared" si="0"/>
        <v>-23.012490815576783</v>
      </c>
      <c r="H42" s="4">
        <f t="shared" si="1"/>
        <v>0</v>
      </c>
      <c r="I42" s="11">
        <v>1475</v>
      </c>
      <c r="J42" s="11">
        <v>1494</v>
      </c>
      <c r="K42" s="23">
        <f t="shared" si="6"/>
        <v>19</v>
      </c>
      <c r="L42" s="25">
        <f t="shared" si="7"/>
        <v>-0.82563856960408677</v>
      </c>
      <c r="M42" s="4">
        <f t="shared" si="8"/>
        <v>0</v>
      </c>
      <c r="N42" s="11">
        <v>134</v>
      </c>
      <c r="O42" s="12">
        <v>9.0785907859078585E-2</v>
      </c>
      <c r="P42" s="11">
        <v>2722</v>
      </c>
      <c r="Q42" s="11">
        <v>-37.874724467303452</v>
      </c>
      <c r="R42" s="11">
        <v>23.666666666666668</v>
      </c>
      <c r="S42" s="11">
        <v>0</v>
      </c>
      <c r="T42" s="23">
        <f t="shared" si="2"/>
        <v>195.54139113397011</v>
      </c>
      <c r="U42" s="22">
        <f t="shared" si="13"/>
        <v>0.13088446528378186</v>
      </c>
      <c r="V42" s="4">
        <f t="shared" si="9"/>
        <v>0</v>
      </c>
      <c r="W42" s="9">
        <v>4.96</v>
      </c>
      <c r="X42" s="20">
        <f t="shared" si="12"/>
        <v>92.684093603335697</v>
      </c>
      <c r="Y42" s="4">
        <f t="shared" si="10"/>
        <v>0</v>
      </c>
      <c r="Z42" s="6">
        <v>105.77926542446792</v>
      </c>
      <c r="AA42" s="5">
        <v>94.543366388972089</v>
      </c>
      <c r="AB42" s="3">
        <f t="shared" si="11"/>
        <v>89.377975929017126</v>
      </c>
      <c r="AC42" s="4">
        <f t="shared" si="3"/>
        <v>0</v>
      </c>
      <c r="AD42" s="3">
        <f t="shared" si="4"/>
        <v>0</v>
      </c>
      <c r="AE42" s="2">
        <v>1</v>
      </c>
      <c r="AF42" s="1" t="str">
        <f t="shared" si="5"/>
        <v>14521</v>
      </c>
    </row>
    <row r="43" spans="1:32" ht="18" x14ac:dyDescent="0.2">
      <c r="A43" s="16" t="s">
        <v>802</v>
      </c>
      <c r="B43" s="16" t="s">
        <v>801</v>
      </c>
      <c r="C43" s="11">
        <v>2278</v>
      </c>
      <c r="D43" s="11">
        <v>2194</v>
      </c>
      <c r="E43" s="11">
        <v>-84</v>
      </c>
      <c r="F43" s="15">
        <v>1.8354231974921631</v>
      </c>
      <c r="G43" s="14">
        <f t="shared" si="0"/>
        <v>-45.766011955593505</v>
      </c>
      <c r="H43" s="4">
        <f t="shared" si="1"/>
        <v>0</v>
      </c>
      <c r="I43" s="11">
        <v>1355</v>
      </c>
      <c r="J43" s="11">
        <v>1319</v>
      </c>
      <c r="K43" s="23">
        <f t="shared" si="6"/>
        <v>-36</v>
      </c>
      <c r="L43" s="25">
        <f t="shared" si="7"/>
        <v>0.78660994178235566</v>
      </c>
      <c r="M43" s="4">
        <f t="shared" si="8"/>
        <v>0</v>
      </c>
      <c r="N43" s="11">
        <v>245</v>
      </c>
      <c r="O43" s="12">
        <v>0.14583333333333334</v>
      </c>
      <c r="P43" s="11">
        <v>2342</v>
      </c>
      <c r="Q43" s="11">
        <v>-80.635354397950465</v>
      </c>
      <c r="R43" s="11">
        <v>6.666666666666667</v>
      </c>
      <c r="S43" s="11">
        <v>317</v>
      </c>
      <c r="T43" s="23">
        <f t="shared" si="2"/>
        <v>15.302021064617122</v>
      </c>
      <c r="U43" s="22">
        <f t="shared" si="13"/>
        <v>1.1601229010323823E-2</v>
      </c>
      <c r="V43" s="4">
        <f t="shared" si="9"/>
        <v>1</v>
      </c>
      <c r="W43" s="9">
        <v>4.62</v>
      </c>
      <c r="X43" s="20">
        <f t="shared" si="12"/>
        <v>86.330748477300588</v>
      </c>
      <c r="Y43" s="4">
        <f t="shared" si="10"/>
        <v>0</v>
      </c>
      <c r="Z43" s="6">
        <v>94.746611833920113</v>
      </c>
      <c r="AA43" s="5">
        <v>89.482935162507232</v>
      </c>
      <c r="AB43" s="3">
        <f t="shared" si="11"/>
        <v>94.444469760417931</v>
      </c>
      <c r="AC43" s="4">
        <f t="shared" si="3"/>
        <v>0</v>
      </c>
      <c r="AD43" s="3">
        <f t="shared" si="4"/>
        <v>1</v>
      </c>
      <c r="AE43" s="2">
        <v>1</v>
      </c>
      <c r="AF43" s="1" t="str">
        <f t="shared" si="5"/>
        <v>14521</v>
      </c>
    </row>
    <row r="44" spans="1:32" ht="18" x14ac:dyDescent="0.2">
      <c r="A44" s="16" t="s">
        <v>800</v>
      </c>
      <c r="B44" s="16" t="s">
        <v>799</v>
      </c>
      <c r="C44" s="11">
        <v>11339</v>
      </c>
      <c r="D44" s="11">
        <v>11117</v>
      </c>
      <c r="E44" s="11">
        <v>-222</v>
      </c>
      <c r="F44" s="15">
        <v>2.0003442340791739</v>
      </c>
      <c r="G44" s="14">
        <f t="shared" si="0"/>
        <v>-110.98089829633453</v>
      </c>
      <c r="H44" s="4">
        <f t="shared" si="1"/>
        <v>0</v>
      </c>
      <c r="I44" s="11">
        <v>6669</v>
      </c>
      <c r="J44" s="11">
        <v>6674</v>
      </c>
      <c r="K44" s="23">
        <f t="shared" si="6"/>
        <v>5</v>
      </c>
      <c r="L44" s="25">
        <f t="shared" si="7"/>
        <v>-4.5052798064846258E-2</v>
      </c>
      <c r="M44" s="4">
        <f t="shared" si="8"/>
        <v>0</v>
      </c>
      <c r="N44" s="11">
        <v>815</v>
      </c>
      <c r="O44" s="12">
        <v>0.1215510812826249</v>
      </c>
      <c r="P44" s="11">
        <v>11622</v>
      </c>
      <c r="Q44" s="11">
        <v>-252.45654792634656</v>
      </c>
      <c r="R44" s="11">
        <v>83.333333333333329</v>
      </c>
      <c r="S44" s="11">
        <v>104.33333333333333</v>
      </c>
      <c r="T44" s="23">
        <f t="shared" si="2"/>
        <v>1046.4565479263465</v>
      </c>
      <c r="U44" s="22">
        <f t="shared" si="13"/>
        <v>0.15679600658171208</v>
      </c>
      <c r="V44" s="4">
        <f t="shared" si="9"/>
        <v>0</v>
      </c>
      <c r="W44" s="9">
        <v>4.88</v>
      </c>
      <c r="X44" s="20">
        <f t="shared" si="12"/>
        <v>91.189188867798023</v>
      </c>
      <c r="Y44" s="4">
        <f t="shared" si="10"/>
        <v>0</v>
      </c>
      <c r="Z44" s="6">
        <v>95.748573313230452</v>
      </c>
      <c r="AA44" s="5">
        <v>93.318532974255447</v>
      </c>
      <c r="AB44" s="3">
        <f t="shared" si="11"/>
        <v>97.462061047086934</v>
      </c>
      <c r="AC44" s="4">
        <f t="shared" si="3"/>
        <v>0</v>
      </c>
      <c r="AD44" s="3">
        <f t="shared" si="4"/>
        <v>0</v>
      </c>
      <c r="AE44" s="2">
        <v>1</v>
      </c>
      <c r="AF44" s="1" t="str">
        <f t="shared" si="5"/>
        <v>14521</v>
      </c>
    </row>
    <row r="45" spans="1:32" ht="18" x14ac:dyDescent="0.2">
      <c r="A45" s="16" t="s">
        <v>798</v>
      </c>
      <c r="B45" s="16" t="s">
        <v>797</v>
      </c>
      <c r="C45" s="11">
        <v>9439</v>
      </c>
      <c r="D45" s="11">
        <v>9233</v>
      </c>
      <c r="E45" s="11">
        <v>-206</v>
      </c>
      <c r="F45" s="15">
        <v>2.0167679731712429</v>
      </c>
      <c r="G45" s="14">
        <f t="shared" si="0"/>
        <v>-102.14362918312202</v>
      </c>
      <c r="H45" s="4">
        <f t="shared" si="1"/>
        <v>0</v>
      </c>
      <c r="I45" s="11">
        <v>5512</v>
      </c>
      <c r="J45" s="11">
        <v>5546</v>
      </c>
      <c r="K45" s="23">
        <f t="shared" si="6"/>
        <v>34</v>
      </c>
      <c r="L45" s="25">
        <f t="shared" si="7"/>
        <v>-0.33286461693117603</v>
      </c>
      <c r="M45" s="4">
        <f t="shared" si="8"/>
        <v>0</v>
      </c>
      <c r="N45" s="11">
        <v>665</v>
      </c>
      <c r="O45" s="12">
        <v>0.11900501073729421</v>
      </c>
      <c r="P45" s="11">
        <v>9622</v>
      </c>
      <c r="Q45" s="11">
        <v>-192.88287258366245</v>
      </c>
      <c r="R45" s="11">
        <v>61.333333333333336</v>
      </c>
      <c r="S45" s="11">
        <v>65.666666666666657</v>
      </c>
      <c r="T45" s="23">
        <f t="shared" si="2"/>
        <v>853.54953925032919</v>
      </c>
      <c r="U45" s="22">
        <f t="shared" si="13"/>
        <v>0.15390363131091403</v>
      </c>
      <c r="V45" s="4">
        <f t="shared" si="9"/>
        <v>0</v>
      </c>
      <c r="W45" s="9">
        <v>4.7</v>
      </c>
      <c r="X45" s="20">
        <f t="shared" si="12"/>
        <v>87.825653212838262</v>
      </c>
      <c r="Y45" s="4">
        <f t="shared" si="10"/>
        <v>0</v>
      </c>
      <c r="Z45" s="6">
        <v>88.879631403092688</v>
      </c>
      <c r="AA45" s="5">
        <v>93.922341414642872</v>
      </c>
      <c r="AB45" s="3">
        <f t="shared" si="11"/>
        <v>105.67363965392718</v>
      </c>
      <c r="AC45" s="4">
        <f t="shared" si="3"/>
        <v>1</v>
      </c>
      <c r="AD45" s="3">
        <f t="shared" si="4"/>
        <v>1</v>
      </c>
      <c r="AE45" s="2">
        <v>1</v>
      </c>
      <c r="AF45" s="1" t="str">
        <f t="shared" si="5"/>
        <v>14521</v>
      </c>
    </row>
    <row r="46" spans="1:32" ht="18" x14ac:dyDescent="0.2">
      <c r="A46" s="16" t="s">
        <v>796</v>
      </c>
      <c r="B46" s="16" t="s">
        <v>795</v>
      </c>
      <c r="C46" s="11">
        <v>2648</v>
      </c>
      <c r="D46" s="11">
        <v>2471</v>
      </c>
      <c r="E46" s="11">
        <v>-177</v>
      </c>
      <c r="F46" s="15">
        <v>2.3024638912489381</v>
      </c>
      <c r="G46" s="14">
        <f t="shared" si="0"/>
        <v>-76.874169741697415</v>
      </c>
      <c r="H46" s="4">
        <f t="shared" si="1"/>
        <v>0</v>
      </c>
      <c r="I46" s="11">
        <v>1271</v>
      </c>
      <c r="J46" s="11">
        <v>1270</v>
      </c>
      <c r="K46" s="23">
        <f t="shared" si="6"/>
        <v>-1</v>
      </c>
      <c r="L46" s="25">
        <f t="shared" si="7"/>
        <v>1.3008270572027898E-2</v>
      </c>
      <c r="M46" s="4">
        <f t="shared" si="8"/>
        <v>0</v>
      </c>
      <c r="N46" s="11">
        <v>79</v>
      </c>
      <c r="O46" s="12">
        <v>6.2302839116719244E-2</v>
      </c>
      <c r="P46" s="11">
        <v>2710</v>
      </c>
      <c r="Q46" s="11">
        <v>-103.80184501845018</v>
      </c>
      <c r="R46" s="11">
        <v>4.666666666666667</v>
      </c>
      <c r="S46" s="11">
        <v>4.333333333333333</v>
      </c>
      <c r="T46" s="23">
        <f t="shared" si="2"/>
        <v>183.13517835178351</v>
      </c>
      <c r="U46" s="22">
        <f t="shared" si="13"/>
        <v>0.14420092783605001</v>
      </c>
      <c r="V46" s="4">
        <f t="shared" si="9"/>
        <v>0</v>
      </c>
      <c r="W46" s="9">
        <v>4.67</v>
      </c>
      <c r="X46" s="20">
        <f t="shared" si="12"/>
        <v>87.265063937011632</v>
      </c>
      <c r="Y46" s="4">
        <f t="shared" si="10"/>
        <v>0</v>
      </c>
      <c r="Z46" s="6">
        <v>89.223708424121313</v>
      </c>
      <c r="AA46" s="5">
        <v>89.144845477225118</v>
      </c>
      <c r="AB46" s="3">
        <f t="shared" si="11"/>
        <v>99.911612117127746</v>
      </c>
      <c r="AC46" s="4">
        <f t="shared" si="3"/>
        <v>0</v>
      </c>
      <c r="AD46" s="3">
        <f t="shared" si="4"/>
        <v>0</v>
      </c>
      <c r="AE46" s="2">
        <v>1</v>
      </c>
      <c r="AF46" s="1" t="str">
        <f t="shared" si="5"/>
        <v>14521</v>
      </c>
    </row>
    <row r="47" spans="1:32" ht="18" x14ac:dyDescent="0.2">
      <c r="A47" s="16" t="s">
        <v>794</v>
      </c>
      <c r="B47" s="16" t="s">
        <v>793</v>
      </c>
      <c r="C47" s="11">
        <v>8157</v>
      </c>
      <c r="D47" s="11">
        <v>7853</v>
      </c>
      <c r="E47" s="11">
        <v>-304</v>
      </c>
      <c r="F47" s="15">
        <v>2.1510754081368231</v>
      </c>
      <c r="G47" s="14">
        <f t="shared" si="0"/>
        <v>-141.32465967955667</v>
      </c>
      <c r="H47" s="4">
        <f t="shared" si="1"/>
        <v>0</v>
      </c>
      <c r="I47" s="11">
        <v>4267</v>
      </c>
      <c r="J47" s="11">
        <v>4273</v>
      </c>
      <c r="K47" s="23">
        <f t="shared" si="6"/>
        <v>6</v>
      </c>
      <c r="L47" s="25">
        <f t="shared" si="7"/>
        <v>-4.2455435686910979E-2</v>
      </c>
      <c r="M47" s="4">
        <f t="shared" si="8"/>
        <v>0</v>
      </c>
      <c r="N47" s="11">
        <v>346</v>
      </c>
      <c r="O47" s="12">
        <v>8.0860014021967755E-2</v>
      </c>
      <c r="P47" s="11">
        <v>8301</v>
      </c>
      <c r="Q47" s="11">
        <v>-208.26791952776773</v>
      </c>
      <c r="R47" s="11">
        <v>46</v>
      </c>
      <c r="S47" s="11">
        <v>38</v>
      </c>
      <c r="T47" s="23">
        <f t="shared" si="2"/>
        <v>562.26791952776773</v>
      </c>
      <c r="U47" s="22">
        <f t="shared" si="13"/>
        <v>0.13158622034349818</v>
      </c>
      <c r="V47" s="4">
        <f t="shared" si="9"/>
        <v>0</v>
      </c>
      <c r="W47" s="9">
        <v>4.41</v>
      </c>
      <c r="X47" s="20">
        <f t="shared" si="12"/>
        <v>82.406623546514197</v>
      </c>
      <c r="Y47" s="4">
        <f t="shared" si="10"/>
        <v>0</v>
      </c>
      <c r="Z47" s="6">
        <v>89.389760249839767</v>
      </c>
      <c r="AA47" s="5">
        <v>88.940614343340513</v>
      </c>
      <c r="AB47" s="3">
        <f t="shared" si="11"/>
        <v>99.497542106339793</v>
      </c>
      <c r="AC47" s="4">
        <f t="shared" si="3"/>
        <v>0</v>
      </c>
      <c r="AD47" s="3">
        <f t="shared" si="4"/>
        <v>0</v>
      </c>
      <c r="AE47" s="2">
        <v>1</v>
      </c>
      <c r="AF47" s="1" t="str">
        <f t="shared" si="5"/>
        <v>14521</v>
      </c>
    </row>
    <row r="48" spans="1:32" ht="18" x14ac:dyDescent="0.2">
      <c r="A48" s="16" t="s">
        <v>792</v>
      </c>
      <c r="B48" s="16" t="s">
        <v>791</v>
      </c>
      <c r="C48" s="11">
        <v>5356</v>
      </c>
      <c r="D48" s="11">
        <v>5209</v>
      </c>
      <c r="E48" s="11">
        <v>-147</v>
      </c>
      <c r="F48" s="15">
        <v>2.1358168412883196</v>
      </c>
      <c r="G48" s="14">
        <f t="shared" si="0"/>
        <v>-68.826126453488371</v>
      </c>
      <c r="H48" s="4">
        <f t="shared" si="1"/>
        <v>0</v>
      </c>
      <c r="I48" s="11">
        <v>2796</v>
      </c>
      <c r="J48" s="11">
        <v>2814</v>
      </c>
      <c r="K48" s="23">
        <f t="shared" si="6"/>
        <v>18</v>
      </c>
      <c r="L48" s="25">
        <f t="shared" si="7"/>
        <v>-0.26152859281081464</v>
      </c>
      <c r="M48" s="4">
        <f t="shared" si="8"/>
        <v>0</v>
      </c>
      <c r="N48" s="11">
        <v>172</v>
      </c>
      <c r="O48" s="12">
        <v>6.1079545454545456E-2</v>
      </c>
      <c r="P48" s="11">
        <v>5504</v>
      </c>
      <c r="Q48" s="11">
        <v>-138.12045784883722</v>
      </c>
      <c r="R48" s="11">
        <v>24</v>
      </c>
      <c r="S48" s="11">
        <v>27.666666666666664</v>
      </c>
      <c r="T48" s="23">
        <f t="shared" si="2"/>
        <v>306.45379118217051</v>
      </c>
      <c r="U48" s="22">
        <f t="shared" si="13"/>
        <v>0.10890326623389143</v>
      </c>
      <c r="V48" s="4">
        <f t="shared" si="9"/>
        <v>0</v>
      </c>
      <c r="W48" s="9">
        <v>5</v>
      </c>
      <c r="X48" s="20">
        <f t="shared" si="12"/>
        <v>93.431545971104526</v>
      </c>
      <c r="Y48" s="4">
        <f t="shared" si="10"/>
        <v>0</v>
      </c>
      <c r="Z48" s="6">
        <v>100.55269866569472</v>
      </c>
      <c r="AA48" s="5">
        <v>93.768622361591099</v>
      </c>
      <c r="AB48" s="3">
        <f t="shared" si="11"/>
        <v>93.253213097086046</v>
      </c>
      <c r="AC48" s="4">
        <f t="shared" si="3"/>
        <v>0</v>
      </c>
      <c r="AD48" s="3">
        <f t="shared" si="4"/>
        <v>0</v>
      </c>
      <c r="AE48" s="2">
        <v>1</v>
      </c>
      <c r="AF48" s="1" t="str">
        <f t="shared" si="5"/>
        <v>14521</v>
      </c>
    </row>
    <row r="49" spans="1:32" ht="18" x14ac:dyDescent="0.2">
      <c r="A49" s="16" t="s">
        <v>790</v>
      </c>
      <c r="B49" s="16" t="s">
        <v>789</v>
      </c>
      <c r="C49" s="11">
        <v>2203</v>
      </c>
      <c r="D49" s="11">
        <v>2175</v>
      </c>
      <c r="E49" s="11">
        <v>-28</v>
      </c>
      <c r="F49" s="15">
        <v>2.1288167938931299</v>
      </c>
      <c r="G49" s="14">
        <f t="shared" si="0"/>
        <v>-13.152846257283729</v>
      </c>
      <c r="H49" s="4">
        <f t="shared" si="1"/>
        <v>0</v>
      </c>
      <c r="I49" s="11">
        <v>1169</v>
      </c>
      <c r="J49" s="11">
        <v>1167</v>
      </c>
      <c r="K49" s="23">
        <f t="shared" si="6"/>
        <v>-2</v>
      </c>
      <c r="L49" s="25">
        <f t="shared" si="7"/>
        <v>0.15205834242093785</v>
      </c>
      <c r="M49" s="4">
        <f t="shared" si="8"/>
        <v>0</v>
      </c>
      <c r="N49" s="11">
        <v>74</v>
      </c>
      <c r="O49" s="12">
        <v>6.3848144952545302E-2</v>
      </c>
      <c r="P49" s="11">
        <v>2231</v>
      </c>
      <c r="Q49" s="11">
        <v>-26.305692514567458</v>
      </c>
      <c r="R49" s="11">
        <v>9.6666666666666661</v>
      </c>
      <c r="S49" s="11">
        <v>7</v>
      </c>
      <c r="T49" s="23">
        <f t="shared" si="2"/>
        <v>102.97235918123413</v>
      </c>
      <c r="U49" s="22">
        <f t="shared" si="13"/>
        <v>8.8236811637732754E-2</v>
      </c>
      <c r="V49" s="4">
        <f t="shared" si="9"/>
        <v>0</v>
      </c>
      <c r="W49" s="9">
        <v>4.62</v>
      </c>
      <c r="X49" s="20">
        <f t="shared" si="12"/>
        <v>86.330748477300588</v>
      </c>
      <c r="Y49" s="4">
        <f t="shared" si="10"/>
        <v>0</v>
      </c>
      <c r="Z49" s="6">
        <v>95.964628799485695</v>
      </c>
      <c r="AA49" s="5">
        <v>89.482935162507232</v>
      </c>
      <c r="AB49" s="3">
        <f t="shared" si="11"/>
        <v>93.245747190330206</v>
      </c>
      <c r="AC49" s="4">
        <f t="shared" si="3"/>
        <v>0</v>
      </c>
      <c r="AD49" s="3">
        <f t="shared" si="4"/>
        <v>0</v>
      </c>
      <c r="AE49" s="2">
        <v>1</v>
      </c>
      <c r="AF49" s="1" t="str">
        <f t="shared" si="5"/>
        <v>14521</v>
      </c>
    </row>
    <row r="50" spans="1:32" ht="18" x14ac:dyDescent="0.2">
      <c r="A50" s="16" t="s">
        <v>788</v>
      </c>
      <c r="B50" s="16" t="s">
        <v>787</v>
      </c>
      <c r="C50" s="11">
        <v>2468</v>
      </c>
      <c r="D50" s="11">
        <v>2442</v>
      </c>
      <c r="E50" s="11">
        <v>-26</v>
      </c>
      <c r="F50" s="15">
        <v>2.158390410958904</v>
      </c>
      <c r="G50" s="14">
        <f t="shared" si="0"/>
        <v>-12.046013486711622</v>
      </c>
      <c r="H50" s="4">
        <f t="shared" si="1"/>
        <v>0</v>
      </c>
      <c r="I50" s="11">
        <v>1310</v>
      </c>
      <c r="J50" s="11">
        <v>1311</v>
      </c>
      <c r="K50" s="23">
        <f t="shared" si="6"/>
        <v>1</v>
      </c>
      <c r="L50" s="25">
        <f t="shared" si="7"/>
        <v>-8.3015015806111703E-2</v>
      </c>
      <c r="M50" s="4">
        <f t="shared" si="8"/>
        <v>0</v>
      </c>
      <c r="N50" s="11">
        <v>113</v>
      </c>
      <c r="O50" s="12">
        <v>8.6062452399086067E-2</v>
      </c>
      <c r="P50" s="11">
        <v>2521</v>
      </c>
      <c r="Q50" s="11">
        <v>-36.601348671162235</v>
      </c>
      <c r="R50" s="11">
        <v>2.6666666666666665</v>
      </c>
      <c r="S50" s="11">
        <v>0</v>
      </c>
      <c r="T50" s="23">
        <f t="shared" si="2"/>
        <v>152.2680153378289</v>
      </c>
      <c r="U50" s="22">
        <f t="shared" si="13"/>
        <v>0.1161464647885804</v>
      </c>
      <c r="V50" s="4">
        <f t="shared" si="9"/>
        <v>0</v>
      </c>
      <c r="W50" s="9">
        <v>4.62</v>
      </c>
      <c r="X50" s="20">
        <f t="shared" si="12"/>
        <v>86.330748477300588</v>
      </c>
      <c r="Y50" s="4">
        <f t="shared" si="10"/>
        <v>0</v>
      </c>
      <c r="Z50" s="6">
        <v>98.705293343552768</v>
      </c>
      <c r="AA50" s="5">
        <v>89.482935162507232</v>
      </c>
      <c r="AB50" s="3">
        <f t="shared" si="11"/>
        <v>90.656673144219056</v>
      </c>
      <c r="AC50" s="4">
        <f t="shared" si="3"/>
        <v>0</v>
      </c>
      <c r="AD50" s="3">
        <f t="shared" si="4"/>
        <v>0</v>
      </c>
      <c r="AE50" s="2">
        <v>1</v>
      </c>
      <c r="AF50" s="1" t="str">
        <f t="shared" si="5"/>
        <v>14521</v>
      </c>
    </row>
    <row r="51" spans="1:32" ht="18" x14ac:dyDescent="0.2">
      <c r="A51" s="16" t="s">
        <v>786</v>
      </c>
      <c r="B51" s="16" t="s">
        <v>785</v>
      </c>
      <c r="C51" s="11">
        <v>14432</v>
      </c>
      <c r="D51" s="11">
        <v>14732</v>
      </c>
      <c r="E51" s="11">
        <v>300</v>
      </c>
      <c r="F51" s="15">
        <v>1.9969284188034189</v>
      </c>
      <c r="G51" s="14">
        <f t="shared" si="0"/>
        <v>150.23072293185314</v>
      </c>
      <c r="H51" s="4">
        <f t="shared" si="1"/>
        <v>1</v>
      </c>
      <c r="I51" s="11">
        <v>8774</v>
      </c>
      <c r="J51" s="11">
        <v>8595</v>
      </c>
      <c r="K51" s="23">
        <f t="shared" si="6"/>
        <v>-179</v>
      </c>
      <c r="L51" s="25">
        <f t="shared" si="7"/>
        <v>-1.1915006232193732</v>
      </c>
      <c r="M51" s="4">
        <f t="shared" si="8"/>
        <v>1</v>
      </c>
      <c r="N51" s="11">
        <v>1184</v>
      </c>
      <c r="O51" s="12">
        <v>0.13387607417458164</v>
      </c>
      <c r="P51" s="11">
        <v>14953</v>
      </c>
      <c r="Q51" s="11">
        <v>-110.6699658931318</v>
      </c>
      <c r="R51" s="11">
        <v>61.666666666666664</v>
      </c>
      <c r="S51" s="11">
        <v>278.33333333333331</v>
      </c>
      <c r="T51" s="23">
        <f t="shared" si="2"/>
        <v>1078.0032992264653</v>
      </c>
      <c r="U51" s="22">
        <f t="shared" si="13"/>
        <v>0.12542214068952476</v>
      </c>
      <c r="V51" s="4">
        <f t="shared" si="9"/>
        <v>0</v>
      </c>
      <c r="W51" s="9">
        <v>4.5</v>
      </c>
      <c r="X51" s="20">
        <f t="shared" si="12"/>
        <v>84.088391373994071</v>
      </c>
      <c r="Y51" s="4">
        <f t="shared" si="10"/>
        <v>0</v>
      </c>
      <c r="Z51" s="6">
        <v>96.974806090011782</v>
      </c>
      <c r="AA51" s="5">
        <v>88.127133114590464</v>
      </c>
      <c r="AB51" s="3">
        <f t="shared" si="11"/>
        <v>90.876317950861463</v>
      </c>
      <c r="AC51" s="4">
        <f t="shared" si="3"/>
        <v>0</v>
      </c>
      <c r="AD51" s="3">
        <f t="shared" si="4"/>
        <v>2</v>
      </c>
      <c r="AE51" s="2">
        <v>1</v>
      </c>
      <c r="AF51" s="1" t="str">
        <f t="shared" si="5"/>
        <v>14521</v>
      </c>
    </row>
    <row r="52" spans="1:32" ht="18" x14ac:dyDescent="0.2">
      <c r="A52" s="16" t="s">
        <v>784</v>
      </c>
      <c r="B52" s="16" t="s">
        <v>783</v>
      </c>
      <c r="C52" s="11">
        <v>4836</v>
      </c>
      <c r="D52" s="11">
        <v>4568</v>
      </c>
      <c r="E52" s="11">
        <v>-268</v>
      </c>
      <c r="F52" s="15">
        <v>2.087378640776699</v>
      </c>
      <c r="G52" s="14">
        <f t="shared" si="0"/>
        <v>-128.39069767441862</v>
      </c>
      <c r="H52" s="4">
        <f t="shared" si="1"/>
        <v>0</v>
      </c>
      <c r="I52" s="11">
        <v>2661</v>
      </c>
      <c r="J52" s="11">
        <v>2673</v>
      </c>
      <c r="K52" s="23">
        <f t="shared" si="6"/>
        <v>12</v>
      </c>
      <c r="L52" s="25">
        <f t="shared" si="7"/>
        <v>-9.3464715258658154E-2</v>
      </c>
      <c r="M52" s="4">
        <f t="shared" si="8"/>
        <v>0</v>
      </c>
      <c r="N52" s="11">
        <v>214</v>
      </c>
      <c r="O52" s="12">
        <v>8.069381598793364E-2</v>
      </c>
      <c r="P52" s="11">
        <v>4945</v>
      </c>
      <c r="Q52" s="11">
        <v>-180.60930232558141</v>
      </c>
      <c r="R52" s="11">
        <v>21.333333333333332</v>
      </c>
      <c r="S52" s="11">
        <v>0</v>
      </c>
      <c r="T52" s="23">
        <f t="shared" si="2"/>
        <v>415.94263565891475</v>
      </c>
      <c r="U52" s="22">
        <f t="shared" si="13"/>
        <v>0.15560891719375786</v>
      </c>
      <c r="V52" s="4">
        <f t="shared" si="9"/>
        <v>0</v>
      </c>
      <c r="W52" s="9">
        <v>4.57</v>
      </c>
      <c r="X52" s="20">
        <f t="shared" si="12"/>
        <v>85.396433017589544</v>
      </c>
      <c r="Y52" s="4">
        <f t="shared" si="10"/>
        <v>0</v>
      </c>
      <c r="Z52" s="6">
        <v>96.473741603586319</v>
      </c>
      <c r="AA52" s="5">
        <v>76.361323074953503</v>
      </c>
      <c r="AB52" s="3">
        <f t="shared" si="11"/>
        <v>79.152442732784863</v>
      </c>
      <c r="AC52" s="4">
        <f t="shared" si="3"/>
        <v>0</v>
      </c>
      <c r="AD52" s="3">
        <f t="shared" si="4"/>
        <v>0</v>
      </c>
      <c r="AE52" s="2">
        <v>1</v>
      </c>
      <c r="AF52" s="1" t="str">
        <f t="shared" si="5"/>
        <v>14521</v>
      </c>
    </row>
    <row r="53" spans="1:32" ht="18" x14ac:dyDescent="0.2">
      <c r="A53" s="16" t="s">
        <v>782</v>
      </c>
      <c r="B53" s="16" t="s">
        <v>781</v>
      </c>
      <c r="C53" s="11">
        <v>17743</v>
      </c>
      <c r="D53" s="11">
        <v>17391</v>
      </c>
      <c r="E53" s="11">
        <v>-352</v>
      </c>
      <c r="F53" s="15">
        <v>1.9694399129961935</v>
      </c>
      <c r="G53" s="14">
        <f t="shared" si="0"/>
        <v>-178.73101772599261</v>
      </c>
      <c r="H53" s="4">
        <f t="shared" si="1"/>
        <v>0</v>
      </c>
      <c r="I53" s="11">
        <v>10175</v>
      </c>
      <c r="J53" s="11">
        <v>10199</v>
      </c>
      <c r="K53" s="23">
        <f t="shared" si="6"/>
        <v>24</v>
      </c>
      <c r="L53" s="25">
        <f t="shared" si="7"/>
        <v>-0.13427999406792229</v>
      </c>
      <c r="M53" s="4">
        <f t="shared" si="8"/>
        <v>0</v>
      </c>
      <c r="N53" s="11">
        <v>912</v>
      </c>
      <c r="O53" s="12">
        <v>8.8715953307393E-2</v>
      </c>
      <c r="P53" s="11">
        <v>18109</v>
      </c>
      <c r="Q53" s="11">
        <v>-364.57065547517811</v>
      </c>
      <c r="R53" s="11">
        <v>42</v>
      </c>
      <c r="S53" s="11">
        <v>116.66666666666667</v>
      </c>
      <c r="T53" s="23">
        <f t="shared" si="2"/>
        <v>1201.9039888085115</v>
      </c>
      <c r="U53" s="22">
        <f t="shared" si="13"/>
        <v>0.11784527785160423</v>
      </c>
      <c r="V53" s="4">
        <f t="shared" si="9"/>
        <v>0</v>
      </c>
      <c r="W53" s="9">
        <v>5.09</v>
      </c>
      <c r="X53" s="20">
        <f t="shared" si="12"/>
        <v>95.113313798584414</v>
      </c>
      <c r="Y53" s="4">
        <f t="shared" si="10"/>
        <v>0</v>
      </c>
      <c r="Z53" s="6">
        <v>94.434480883225149</v>
      </c>
      <c r="AA53" s="5">
        <v>93.891597604032512</v>
      </c>
      <c r="AB53" s="3">
        <f t="shared" si="11"/>
        <v>99.425121762607077</v>
      </c>
      <c r="AC53" s="4">
        <f t="shared" si="3"/>
        <v>0</v>
      </c>
      <c r="AD53" s="3">
        <f t="shared" si="4"/>
        <v>0</v>
      </c>
      <c r="AE53" s="2">
        <v>1</v>
      </c>
      <c r="AF53" s="1" t="str">
        <f t="shared" si="5"/>
        <v>14521</v>
      </c>
    </row>
    <row r="54" spans="1:32" ht="18" x14ac:dyDescent="0.2">
      <c r="A54" s="16" t="s">
        <v>780</v>
      </c>
      <c r="B54" s="16" t="s">
        <v>779</v>
      </c>
      <c r="C54" s="11">
        <v>6734</v>
      </c>
      <c r="D54" s="11">
        <v>6514</v>
      </c>
      <c r="E54" s="11">
        <v>-220</v>
      </c>
      <c r="F54" s="15">
        <v>2.1359676415681395</v>
      </c>
      <c r="G54" s="14">
        <f t="shared" si="0"/>
        <v>-102.99781500364166</v>
      </c>
      <c r="H54" s="4">
        <f t="shared" si="1"/>
        <v>0</v>
      </c>
      <c r="I54" s="11">
        <v>3499</v>
      </c>
      <c r="J54" s="11">
        <v>3512</v>
      </c>
      <c r="K54" s="23">
        <f t="shared" si="6"/>
        <v>13</v>
      </c>
      <c r="L54" s="25">
        <f t="shared" si="7"/>
        <v>-0.12621626972902641</v>
      </c>
      <c r="M54" s="4">
        <f t="shared" si="8"/>
        <v>0</v>
      </c>
      <c r="N54" s="11">
        <v>186</v>
      </c>
      <c r="O54" s="12">
        <v>5.3218884120171672E-2</v>
      </c>
      <c r="P54" s="11">
        <v>6865</v>
      </c>
      <c r="Q54" s="11">
        <v>-164.32833211944646</v>
      </c>
      <c r="R54" s="11">
        <v>36</v>
      </c>
      <c r="S54" s="11">
        <v>4</v>
      </c>
      <c r="T54" s="23">
        <f t="shared" si="2"/>
        <v>382.32833211944649</v>
      </c>
      <c r="U54" s="22">
        <f t="shared" si="13"/>
        <v>0.10886342030735947</v>
      </c>
      <c r="V54" s="4">
        <f t="shared" si="9"/>
        <v>0</v>
      </c>
      <c r="W54" s="9">
        <v>4.5599999999999996</v>
      </c>
      <c r="X54" s="20">
        <f t="shared" si="12"/>
        <v>85.209569925647315</v>
      </c>
      <c r="Y54" s="4">
        <f t="shared" si="10"/>
        <v>0</v>
      </c>
      <c r="Z54" s="6">
        <v>93.966537763674268</v>
      </c>
      <c r="AA54" s="5">
        <v>79.90931253844181</v>
      </c>
      <c r="AB54" s="3">
        <f t="shared" si="11"/>
        <v>85.040179664183896</v>
      </c>
      <c r="AC54" s="4">
        <f t="shared" si="3"/>
        <v>0</v>
      </c>
      <c r="AD54" s="3">
        <f t="shared" si="4"/>
        <v>0</v>
      </c>
      <c r="AE54" s="2">
        <v>1</v>
      </c>
      <c r="AF54" s="1" t="str">
        <f t="shared" si="5"/>
        <v>14521</v>
      </c>
    </row>
    <row r="55" spans="1:32" ht="18" x14ac:dyDescent="0.2">
      <c r="A55" s="16" t="s">
        <v>778</v>
      </c>
      <c r="B55" s="16" t="s">
        <v>777</v>
      </c>
      <c r="C55" s="11">
        <v>2346</v>
      </c>
      <c r="D55" s="11">
        <v>2305</v>
      </c>
      <c r="E55" s="11">
        <v>-41</v>
      </c>
      <c r="F55" s="15">
        <v>2.1760500446827526</v>
      </c>
      <c r="G55" s="14">
        <f t="shared" si="0"/>
        <v>-18.84147843942505</v>
      </c>
      <c r="H55" s="4">
        <f t="shared" si="1"/>
        <v>0</v>
      </c>
      <c r="I55" s="11">
        <v>1229</v>
      </c>
      <c r="J55" s="11">
        <v>1231</v>
      </c>
      <c r="K55" s="23">
        <f t="shared" si="6"/>
        <v>2</v>
      </c>
      <c r="L55" s="25">
        <f t="shared" si="7"/>
        <v>-0.10614878266745136</v>
      </c>
      <c r="M55" s="4">
        <f t="shared" si="8"/>
        <v>0</v>
      </c>
      <c r="N55" s="11">
        <v>75</v>
      </c>
      <c r="O55" s="12">
        <v>6.0483870967741937E-2</v>
      </c>
      <c r="P55" s="11">
        <v>2435</v>
      </c>
      <c r="Q55" s="11">
        <v>-59.741273100616013</v>
      </c>
      <c r="R55" s="11">
        <v>3.6666666666666665</v>
      </c>
      <c r="S55" s="11">
        <v>2</v>
      </c>
      <c r="T55" s="23">
        <f t="shared" si="2"/>
        <v>136.40793976728267</v>
      </c>
      <c r="U55" s="22">
        <f t="shared" si="13"/>
        <v>0.110810674059531</v>
      </c>
      <c r="V55" s="4">
        <f t="shared" si="9"/>
        <v>0</v>
      </c>
      <c r="W55" s="9">
        <v>4.67</v>
      </c>
      <c r="X55" s="20">
        <f t="shared" si="12"/>
        <v>87.265063937011632</v>
      </c>
      <c r="Y55" s="4">
        <f t="shared" si="10"/>
        <v>0</v>
      </c>
      <c r="Z55" s="6">
        <v>78.70646627955044</v>
      </c>
      <c r="AA55" s="5">
        <v>89.144845477225118</v>
      </c>
      <c r="AB55" s="3">
        <f t="shared" si="11"/>
        <v>113.26241628051186</v>
      </c>
      <c r="AC55" s="4">
        <f t="shared" si="3"/>
        <v>1</v>
      </c>
      <c r="AD55" s="3">
        <f t="shared" si="4"/>
        <v>1</v>
      </c>
      <c r="AE55" s="2">
        <v>1</v>
      </c>
      <c r="AF55" s="1" t="str">
        <f t="shared" si="5"/>
        <v>14521</v>
      </c>
    </row>
    <row r="56" spans="1:32" ht="18" x14ac:dyDescent="0.2">
      <c r="A56" s="16" t="s">
        <v>776</v>
      </c>
      <c r="B56" s="16" t="s">
        <v>775</v>
      </c>
      <c r="C56" s="11">
        <v>11465</v>
      </c>
      <c r="D56" s="11">
        <v>11380</v>
      </c>
      <c r="E56" s="11">
        <v>-85</v>
      </c>
      <c r="F56" s="15">
        <v>2.019659011830202</v>
      </c>
      <c r="G56" s="14">
        <f t="shared" si="0"/>
        <v>-42.086312343871128</v>
      </c>
      <c r="H56" s="4">
        <f t="shared" si="1"/>
        <v>0</v>
      </c>
      <c r="I56" s="11">
        <v>6449</v>
      </c>
      <c r="J56" s="11">
        <v>6498</v>
      </c>
      <c r="K56" s="23">
        <f t="shared" si="6"/>
        <v>49</v>
      </c>
      <c r="L56" s="25">
        <f t="shared" si="7"/>
        <v>-1.1642740185844695</v>
      </c>
      <c r="M56" s="4">
        <f t="shared" si="8"/>
        <v>0</v>
      </c>
      <c r="N56" s="11">
        <v>647</v>
      </c>
      <c r="O56" s="12">
        <v>0.10063773526209364</v>
      </c>
      <c r="P56" s="11">
        <v>11609</v>
      </c>
      <c r="Q56" s="11">
        <v>-113.38547678525281</v>
      </c>
      <c r="R56" s="11">
        <v>100</v>
      </c>
      <c r="S56" s="11">
        <v>20</v>
      </c>
      <c r="T56" s="23">
        <f t="shared" si="2"/>
        <v>840.38547678525276</v>
      </c>
      <c r="U56" s="22">
        <f t="shared" si="13"/>
        <v>0.12932986715685638</v>
      </c>
      <c r="V56" s="4">
        <f t="shared" si="9"/>
        <v>0</v>
      </c>
      <c r="W56" s="9">
        <v>5</v>
      </c>
      <c r="X56" s="20">
        <f t="shared" si="12"/>
        <v>93.431545971104526</v>
      </c>
      <c r="Y56" s="4">
        <f t="shared" si="10"/>
        <v>0</v>
      </c>
      <c r="Z56" s="6">
        <v>106.54853316435602</v>
      </c>
      <c r="AA56" s="5">
        <v>99.917384483662644</v>
      </c>
      <c r="AB56" s="3">
        <f t="shared" si="11"/>
        <v>93.776405471049969</v>
      </c>
      <c r="AC56" s="4">
        <f t="shared" si="3"/>
        <v>0</v>
      </c>
      <c r="AD56" s="3">
        <f t="shared" si="4"/>
        <v>0</v>
      </c>
      <c r="AE56" s="2">
        <v>1</v>
      </c>
      <c r="AF56" s="1" t="str">
        <f t="shared" si="5"/>
        <v>14521</v>
      </c>
    </row>
    <row r="57" spans="1:32" ht="18" x14ac:dyDescent="0.2">
      <c r="A57" s="16" t="s">
        <v>774</v>
      </c>
      <c r="B57" s="16" t="s">
        <v>773</v>
      </c>
      <c r="C57" s="11">
        <v>3474</v>
      </c>
      <c r="D57" s="11">
        <v>3341</v>
      </c>
      <c r="E57" s="11">
        <v>-133</v>
      </c>
      <c r="F57" s="15">
        <v>2.2552248258391385</v>
      </c>
      <c r="G57" s="14">
        <f t="shared" si="0"/>
        <v>-58.974164560516712</v>
      </c>
      <c r="H57" s="4">
        <f t="shared" si="1"/>
        <v>0</v>
      </c>
      <c r="I57" s="11">
        <v>1716</v>
      </c>
      <c r="J57" s="11">
        <v>1720</v>
      </c>
      <c r="K57" s="23">
        <f t="shared" si="6"/>
        <v>4</v>
      </c>
      <c r="L57" s="25">
        <f t="shared" si="7"/>
        <v>-6.782631055155304E-2</v>
      </c>
      <c r="M57" s="4">
        <f t="shared" si="8"/>
        <v>0</v>
      </c>
      <c r="N57" s="11">
        <v>115</v>
      </c>
      <c r="O57" s="12">
        <v>6.6782810685249716E-2</v>
      </c>
      <c r="P57" s="11">
        <v>3561</v>
      </c>
      <c r="Q57" s="11">
        <v>-97.551249648975016</v>
      </c>
      <c r="R57" s="11">
        <v>13</v>
      </c>
      <c r="S57" s="11">
        <v>3</v>
      </c>
      <c r="T57" s="23">
        <f t="shared" si="2"/>
        <v>222.55124964897502</v>
      </c>
      <c r="U57" s="22">
        <f t="shared" si="13"/>
        <v>0.12939026142382268</v>
      </c>
      <c r="V57" s="4">
        <f t="shared" si="9"/>
        <v>0</v>
      </c>
      <c r="W57" s="9">
        <v>4.55</v>
      </c>
      <c r="X57" s="20">
        <f t="shared" si="12"/>
        <v>85.022706833705115</v>
      </c>
      <c r="Y57" s="4">
        <f t="shared" si="10"/>
        <v>0</v>
      </c>
      <c r="Z57" s="6">
        <v>110.66825746460871</v>
      </c>
      <c r="AA57" s="5">
        <v>88.127133114590436</v>
      </c>
      <c r="AB57" s="3">
        <f t="shared" si="11"/>
        <v>79.631806927811397</v>
      </c>
      <c r="AC57" s="4">
        <f t="shared" si="3"/>
        <v>0</v>
      </c>
      <c r="AD57" s="3">
        <f t="shared" si="4"/>
        <v>0</v>
      </c>
      <c r="AE57" s="2">
        <v>1</v>
      </c>
      <c r="AF57" s="1" t="str">
        <f t="shared" si="5"/>
        <v>14521</v>
      </c>
    </row>
    <row r="58" spans="1:32" ht="18" x14ac:dyDescent="0.2">
      <c r="A58" s="16" t="s">
        <v>772</v>
      </c>
      <c r="B58" s="16" t="s">
        <v>771</v>
      </c>
      <c r="C58" s="11">
        <v>1134</v>
      </c>
      <c r="D58" s="11">
        <v>1132</v>
      </c>
      <c r="E58" s="11">
        <v>-2</v>
      </c>
      <c r="F58" s="15">
        <v>2.3061630218687874</v>
      </c>
      <c r="G58" s="14">
        <f t="shared" si="0"/>
        <v>-0.86724137931034473</v>
      </c>
      <c r="H58" s="4">
        <f t="shared" si="1"/>
        <v>0</v>
      </c>
      <c r="I58" s="11">
        <v>555</v>
      </c>
      <c r="J58" s="11">
        <v>564</v>
      </c>
      <c r="K58" s="23">
        <f t="shared" si="6"/>
        <v>9</v>
      </c>
      <c r="L58" s="25">
        <f t="shared" si="7"/>
        <v>-10.377733598409543</v>
      </c>
      <c r="M58" s="4">
        <f t="shared" si="8"/>
        <v>0</v>
      </c>
      <c r="N58" s="11">
        <v>48</v>
      </c>
      <c r="O58" s="12">
        <v>8.6486486486486491E-2</v>
      </c>
      <c r="P58" s="11">
        <v>1160</v>
      </c>
      <c r="Q58" s="11">
        <v>-12.141379310344828</v>
      </c>
      <c r="R58" s="11">
        <v>13.333333333333334</v>
      </c>
      <c r="S58" s="11">
        <v>1</v>
      </c>
      <c r="T58" s="23">
        <f t="shared" si="2"/>
        <v>72.47471264367816</v>
      </c>
      <c r="U58" s="22">
        <f t="shared" si="13"/>
        <v>0.12850126355262084</v>
      </c>
      <c r="V58" s="4">
        <f t="shared" si="9"/>
        <v>0</v>
      </c>
      <c r="W58" s="9">
        <v>4.62</v>
      </c>
      <c r="X58" s="20">
        <f t="shared" si="12"/>
        <v>86.330748477300588</v>
      </c>
      <c r="Y58" s="4">
        <f t="shared" si="10"/>
        <v>0</v>
      </c>
      <c r="Z58" s="6">
        <v>97.092247156691229</v>
      </c>
      <c r="AA58" s="5">
        <v>89.482935162507232</v>
      </c>
      <c r="AB58" s="3">
        <f t="shared" si="11"/>
        <v>92.162801647896984</v>
      </c>
      <c r="AC58" s="4">
        <f t="shared" si="3"/>
        <v>0</v>
      </c>
      <c r="AD58" s="3">
        <f t="shared" si="4"/>
        <v>0</v>
      </c>
      <c r="AE58" s="2">
        <v>1</v>
      </c>
      <c r="AF58" s="1" t="str">
        <f t="shared" si="5"/>
        <v>14521</v>
      </c>
    </row>
    <row r="59" spans="1:32" ht="18" x14ac:dyDescent="0.2">
      <c r="A59" s="16" t="s">
        <v>770</v>
      </c>
      <c r="B59" s="16" t="s">
        <v>769</v>
      </c>
      <c r="C59" s="11">
        <v>6710</v>
      </c>
      <c r="D59" s="11">
        <v>6457</v>
      </c>
      <c r="E59" s="11">
        <v>-253</v>
      </c>
      <c r="F59" s="15">
        <v>2.0164899882214371</v>
      </c>
      <c r="G59" s="14">
        <f t="shared" si="0"/>
        <v>-125.46553738317756</v>
      </c>
      <c r="H59" s="4">
        <f t="shared" si="1"/>
        <v>0</v>
      </c>
      <c r="I59" s="11">
        <v>3810</v>
      </c>
      <c r="J59" s="11">
        <v>3818</v>
      </c>
      <c r="K59" s="23">
        <f t="shared" si="6"/>
        <v>8</v>
      </c>
      <c r="L59" s="25">
        <f t="shared" si="7"/>
        <v>-6.3762529271824103E-2</v>
      </c>
      <c r="M59" s="4">
        <f t="shared" si="8"/>
        <v>0</v>
      </c>
      <c r="N59" s="11">
        <v>332</v>
      </c>
      <c r="O59" s="12">
        <v>8.7230688386757751E-2</v>
      </c>
      <c r="P59" s="11">
        <v>6848</v>
      </c>
      <c r="Q59" s="11">
        <v>-193.90128504672896</v>
      </c>
      <c r="R59" s="11">
        <v>20.333333333333332</v>
      </c>
      <c r="S59" s="11">
        <v>7</v>
      </c>
      <c r="T59" s="23">
        <f t="shared" si="2"/>
        <v>539.23461838006233</v>
      </c>
      <c r="U59" s="22">
        <f t="shared" si="13"/>
        <v>0.14123483980619758</v>
      </c>
      <c r="V59" s="4">
        <f t="shared" si="9"/>
        <v>0</v>
      </c>
      <c r="W59" s="9">
        <v>4.68</v>
      </c>
      <c r="X59" s="20">
        <f t="shared" si="12"/>
        <v>87.451927028953833</v>
      </c>
      <c r="Y59" s="4">
        <f t="shared" si="10"/>
        <v>0</v>
      </c>
      <c r="Z59" s="6">
        <v>95.87185996390896</v>
      </c>
      <c r="AA59" s="5">
        <v>86.328620193884504</v>
      </c>
      <c r="AB59" s="3">
        <f t="shared" si="11"/>
        <v>90.045838504002106</v>
      </c>
      <c r="AC59" s="4">
        <f t="shared" si="3"/>
        <v>0</v>
      </c>
      <c r="AD59" s="3">
        <f t="shared" si="4"/>
        <v>0</v>
      </c>
      <c r="AE59" s="2">
        <v>1</v>
      </c>
      <c r="AF59" s="1" t="str">
        <f t="shared" si="5"/>
        <v>14521</v>
      </c>
    </row>
    <row r="60" spans="1:32" ht="18" x14ac:dyDescent="0.2">
      <c r="A60" s="16" t="s">
        <v>768</v>
      </c>
      <c r="B60" s="16" t="s">
        <v>767</v>
      </c>
      <c r="C60" s="11">
        <v>3490</v>
      </c>
      <c r="D60" s="11">
        <v>3366</v>
      </c>
      <c r="E60" s="11">
        <v>-124</v>
      </c>
      <c r="F60" s="15">
        <v>2.2164366373902133</v>
      </c>
      <c r="G60" s="14">
        <f t="shared" si="0"/>
        <v>-55.945655250495328</v>
      </c>
      <c r="H60" s="4">
        <f t="shared" si="1"/>
        <v>0</v>
      </c>
      <c r="I60" s="11">
        <v>1784</v>
      </c>
      <c r="J60" s="11">
        <v>1797</v>
      </c>
      <c r="K60" s="23">
        <f t="shared" si="6"/>
        <v>13</v>
      </c>
      <c r="L60" s="25">
        <f t="shared" si="7"/>
        <v>-0.23236835714574819</v>
      </c>
      <c r="M60" s="4">
        <f t="shared" si="8"/>
        <v>0</v>
      </c>
      <c r="N60" s="11">
        <v>137</v>
      </c>
      <c r="O60" s="12">
        <v>7.7096229600450192E-2</v>
      </c>
      <c r="P60" s="11">
        <v>3533</v>
      </c>
      <c r="Q60" s="11">
        <v>-75.346164732521927</v>
      </c>
      <c r="R60" s="11">
        <v>17.333333333333332</v>
      </c>
      <c r="S60" s="11">
        <v>0</v>
      </c>
      <c r="T60" s="23">
        <f t="shared" si="2"/>
        <v>229.67949806585526</v>
      </c>
      <c r="U60" s="22">
        <f t="shared" si="13"/>
        <v>0.1278127423850057</v>
      </c>
      <c r="V60" s="4">
        <f t="shared" si="9"/>
        <v>0</v>
      </c>
      <c r="W60" s="9">
        <v>4.62</v>
      </c>
      <c r="X60" s="20">
        <f t="shared" si="12"/>
        <v>86.330748477300588</v>
      </c>
      <c r="Y60" s="4">
        <f t="shared" si="10"/>
        <v>0</v>
      </c>
      <c r="Z60" s="6">
        <v>97.350573130709094</v>
      </c>
      <c r="AA60" s="5">
        <v>89.482935162507232</v>
      </c>
      <c r="AB60" s="3">
        <f t="shared" si="11"/>
        <v>91.91824175740777</v>
      </c>
      <c r="AC60" s="4">
        <f t="shared" si="3"/>
        <v>0</v>
      </c>
      <c r="AD60" s="3">
        <f t="shared" si="4"/>
        <v>0</v>
      </c>
      <c r="AE60" s="2">
        <v>1</v>
      </c>
      <c r="AF60" s="1" t="str">
        <f t="shared" si="5"/>
        <v>14521</v>
      </c>
    </row>
    <row r="61" spans="1:32" ht="18" x14ac:dyDescent="0.2">
      <c r="A61" s="16" t="s">
        <v>766</v>
      </c>
      <c r="B61" s="16" t="s">
        <v>765</v>
      </c>
      <c r="C61" s="11">
        <v>5424</v>
      </c>
      <c r="D61" s="11">
        <v>5303</v>
      </c>
      <c r="E61" s="11">
        <v>-121</v>
      </c>
      <c r="F61" s="15">
        <v>2.1528812230497842</v>
      </c>
      <c r="G61" s="14">
        <f t="shared" si="0"/>
        <v>-56.203750910415152</v>
      </c>
      <c r="H61" s="4">
        <f t="shared" si="1"/>
        <v>0</v>
      </c>
      <c r="I61" s="11">
        <v>2855</v>
      </c>
      <c r="J61" s="11">
        <v>2875</v>
      </c>
      <c r="K61" s="23">
        <f t="shared" si="6"/>
        <v>20</v>
      </c>
      <c r="L61" s="25">
        <f t="shared" si="7"/>
        <v>-0.35584813604128668</v>
      </c>
      <c r="M61" s="4">
        <f t="shared" si="8"/>
        <v>0</v>
      </c>
      <c r="N61" s="11">
        <v>245</v>
      </c>
      <c r="O61" s="12">
        <v>8.5904628330995797E-2</v>
      </c>
      <c r="P61" s="11">
        <v>5492</v>
      </c>
      <c r="Q61" s="11">
        <v>-87.789329934450109</v>
      </c>
      <c r="R61" s="11">
        <v>35.666666666666664</v>
      </c>
      <c r="S61" s="11">
        <v>5.666666666666667</v>
      </c>
      <c r="T61" s="23">
        <f t="shared" si="2"/>
        <v>362.78932993445011</v>
      </c>
      <c r="U61" s="22">
        <f t="shared" si="13"/>
        <v>0.12618759302067831</v>
      </c>
      <c r="V61" s="4">
        <f t="shared" si="9"/>
        <v>0</v>
      </c>
      <c r="W61" s="9">
        <v>4.68</v>
      </c>
      <c r="X61" s="20">
        <f t="shared" si="12"/>
        <v>87.451927028953833</v>
      </c>
      <c r="Y61" s="4">
        <f t="shared" si="10"/>
        <v>0</v>
      </c>
      <c r="Z61" s="6">
        <v>100.18708962237118</v>
      </c>
      <c r="AA61" s="5">
        <v>93.52267187670823</v>
      </c>
      <c r="AB61" s="3">
        <f t="shared" si="11"/>
        <v>93.34802740474575</v>
      </c>
      <c r="AC61" s="4">
        <f t="shared" si="3"/>
        <v>0</v>
      </c>
      <c r="AD61" s="3">
        <f t="shared" si="4"/>
        <v>0</v>
      </c>
      <c r="AE61" s="2">
        <v>1</v>
      </c>
      <c r="AF61" s="1" t="str">
        <f t="shared" si="5"/>
        <v>14521</v>
      </c>
    </row>
    <row r="62" spans="1:32" ht="18" x14ac:dyDescent="0.2">
      <c r="A62" s="16" t="s">
        <v>764</v>
      </c>
      <c r="B62" s="16" t="s">
        <v>763</v>
      </c>
      <c r="C62" s="11">
        <v>4001</v>
      </c>
      <c r="D62" s="11">
        <v>3905</v>
      </c>
      <c r="E62" s="11">
        <v>-96</v>
      </c>
      <c r="F62" s="15">
        <v>2.178839957035446</v>
      </c>
      <c r="G62" s="14">
        <f t="shared" si="0"/>
        <v>-44.060142962780375</v>
      </c>
      <c r="H62" s="4">
        <f t="shared" si="1"/>
        <v>0</v>
      </c>
      <c r="I62" s="11">
        <v>2113</v>
      </c>
      <c r="J62" s="11">
        <v>2139</v>
      </c>
      <c r="K62" s="23">
        <f t="shared" si="6"/>
        <v>26</v>
      </c>
      <c r="L62" s="25">
        <f t="shared" si="7"/>
        <v>-0.59010248836376666</v>
      </c>
      <c r="M62" s="4">
        <f t="shared" si="8"/>
        <v>0</v>
      </c>
      <c r="N62" s="11">
        <v>173</v>
      </c>
      <c r="O62" s="12">
        <v>8.2185273159144895E-2</v>
      </c>
      <c r="P62" s="11">
        <v>4057</v>
      </c>
      <c r="Q62" s="11">
        <v>-69.761893024402255</v>
      </c>
      <c r="R62" s="11">
        <v>32</v>
      </c>
      <c r="S62" s="11">
        <v>1</v>
      </c>
      <c r="T62" s="23">
        <f t="shared" si="2"/>
        <v>273.76189302440224</v>
      </c>
      <c r="U62" s="22">
        <f t="shared" si="13"/>
        <v>0.12798592474259105</v>
      </c>
      <c r="V62" s="4">
        <f t="shared" si="9"/>
        <v>0</v>
      </c>
      <c r="W62" s="9">
        <v>5.58</v>
      </c>
      <c r="X62" s="20">
        <f t="shared" si="12"/>
        <v>104.26960530375266</v>
      </c>
      <c r="Y62" s="4">
        <f t="shared" si="10"/>
        <v>0</v>
      </c>
      <c r="Z62" s="6">
        <v>95.266620601044337</v>
      </c>
      <c r="AA62" s="5">
        <v>95.038956616011077</v>
      </c>
      <c r="AB62" s="3">
        <f t="shared" si="11"/>
        <v>99.761024392807343</v>
      </c>
      <c r="AC62" s="4">
        <f t="shared" si="3"/>
        <v>0</v>
      </c>
      <c r="AD62" s="3">
        <f t="shared" si="4"/>
        <v>0</v>
      </c>
      <c r="AE62" s="2">
        <v>1</v>
      </c>
      <c r="AF62" s="1" t="str">
        <f t="shared" si="5"/>
        <v>14521</v>
      </c>
    </row>
    <row r="63" spans="1:32" ht="18" x14ac:dyDescent="0.2">
      <c r="A63" s="16" t="s">
        <v>762</v>
      </c>
      <c r="B63" s="16" t="s">
        <v>761</v>
      </c>
      <c r="C63" s="11">
        <v>9814</v>
      </c>
      <c r="D63" s="11">
        <v>9538</v>
      </c>
      <c r="E63" s="11">
        <v>-276</v>
      </c>
      <c r="F63" s="15">
        <v>1.9195358569526346</v>
      </c>
      <c r="G63" s="14">
        <f t="shared" si="0"/>
        <v>-143.78475869586759</v>
      </c>
      <c r="H63" s="4">
        <f t="shared" si="1"/>
        <v>0</v>
      </c>
      <c r="I63" s="11">
        <v>5847</v>
      </c>
      <c r="J63" s="11">
        <v>5795</v>
      </c>
      <c r="K63" s="23">
        <f t="shared" si="6"/>
        <v>-52</v>
      </c>
      <c r="L63" s="25">
        <f t="shared" si="7"/>
        <v>0.36165168319397467</v>
      </c>
      <c r="M63" s="4">
        <f t="shared" si="8"/>
        <v>0</v>
      </c>
      <c r="N63" s="11">
        <v>506</v>
      </c>
      <c r="O63" s="12">
        <v>8.6495726495726497E-2</v>
      </c>
      <c r="P63" s="11">
        <v>10091</v>
      </c>
      <c r="Q63" s="11">
        <v>-288.0904766623724</v>
      </c>
      <c r="R63" s="11">
        <v>58.666666666666664</v>
      </c>
      <c r="S63" s="11">
        <v>66.666666666666671</v>
      </c>
      <c r="T63" s="23">
        <f t="shared" si="2"/>
        <v>786.09047666237234</v>
      </c>
      <c r="U63" s="22">
        <f t="shared" si="13"/>
        <v>0.13564978026960697</v>
      </c>
      <c r="V63" s="4">
        <f t="shared" si="9"/>
        <v>0</v>
      </c>
      <c r="W63" s="9">
        <v>4.8900000000000006</v>
      </c>
      <c r="X63" s="20">
        <f t="shared" si="12"/>
        <v>91.376051959740238</v>
      </c>
      <c r="Y63" s="4">
        <f t="shared" si="10"/>
        <v>0</v>
      </c>
      <c r="Z63" s="6">
        <v>94.018845650204469</v>
      </c>
      <c r="AA63" s="5">
        <v>83.13649033821109</v>
      </c>
      <c r="AB63" s="3">
        <f t="shared" si="11"/>
        <v>88.42534681559377</v>
      </c>
      <c r="AC63" s="4">
        <f t="shared" si="3"/>
        <v>0</v>
      </c>
      <c r="AD63" s="3">
        <f t="shared" si="4"/>
        <v>0</v>
      </c>
      <c r="AE63" s="2">
        <v>1</v>
      </c>
      <c r="AF63" s="1" t="str">
        <f t="shared" si="5"/>
        <v>14521</v>
      </c>
    </row>
    <row r="64" spans="1:32" ht="18" x14ac:dyDescent="0.2">
      <c r="A64" s="16" t="s">
        <v>760</v>
      </c>
      <c r="B64" s="16" t="s">
        <v>759</v>
      </c>
      <c r="C64" s="11">
        <v>5446</v>
      </c>
      <c r="D64" s="11">
        <v>5390</v>
      </c>
      <c r="E64" s="11">
        <v>-56</v>
      </c>
      <c r="F64" s="15">
        <v>2.2380761523046093</v>
      </c>
      <c r="G64" s="14">
        <f t="shared" si="0"/>
        <v>-25.021489971346703</v>
      </c>
      <c r="H64" s="4">
        <f t="shared" si="1"/>
        <v>0</v>
      </c>
      <c r="I64" s="11">
        <v>2682</v>
      </c>
      <c r="J64" s="11">
        <v>2705</v>
      </c>
      <c r="K64" s="23">
        <f t="shared" si="6"/>
        <v>23</v>
      </c>
      <c r="L64" s="25">
        <f t="shared" si="7"/>
        <v>-0.91920984826796459</v>
      </c>
      <c r="M64" s="4">
        <f t="shared" si="8"/>
        <v>0</v>
      </c>
      <c r="N64" s="11">
        <v>141</v>
      </c>
      <c r="O64" s="12">
        <v>5.2749719416386086E-2</v>
      </c>
      <c r="P64" s="11">
        <v>5584</v>
      </c>
      <c r="Q64" s="11">
        <v>-86.681590257879648</v>
      </c>
      <c r="R64" s="11">
        <v>35.666666666666664</v>
      </c>
      <c r="S64" s="11">
        <v>1</v>
      </c>
      <c r="T64" s="23">
        <f t="shared" si="2"/>
        <v>262.34825692454632</v>
      </c>
      <c r="U64" s="22">
        <f t="shared" si="13"/>
        <v>9.6986416607965364E-2</v>
      </c>
      <c r="V64" s="4">
        <f t="shared" si="9"/>
        <v>0</v>
      </c>
      <c r="W64" s="9">
        <v>4.55</v>
      </c>
      <c r="X64" s="20">
        <f t="shared" si="12"/>
        <v>85.022706833705115</v>
      </c>
      <c r="Y64" s="4">
        <f t="shared" si="10"/>
        <v>0</v>
      </c>
      <c r="Z64" s="6">
        <v>107.61032215882544</v>
      </c>
      <c r="AA64" s="5">
        <v>88.127133114590436</v>
      </c>
      <c r="AB64" s="3">
        <f t="shared" si="11"/>
        <v>81.894683843173368</v>
      </c>
      <c r="AC64" s="4">
        <f t="shared" si="3"/>
        <v>0</v>
      </c>
      <c r="AD64" s="3">
        <f t="shared" si="4"/>
        <v>0</v>
      </c>
      <c r="AE64" s="2">
        <v>1</v>
      </c>
      <c r="AF64" s="1" t="str">
        <f t="shared" si="5"/>
        <v>14521</v>
      </c>
    </row>
    <row r="65" spans="1:32" ht="18" x14ac:dyDescent="0.2">
      <c r="A65" s="16" t="s">
        <v>758</v>
      </c>
      <c r="B65" s="16" t="s">
        <v>757</v>
      </c>
      <c r="C65" s="11">
        <v>12519</v>
      </c>
      <c r="D65" s="11">
        <v>12262</v>
      </c>
      <c r="E65" s="11">
        <v>-257</v>
      </c>
      <c r="F65" s="15">
        <v>2.1297169811320753</v>
      </c>
      <c r="G65" s="14">
        <f t="shared" si="0"/>
        <v>-120.6733111849391</v>
      </c>
      <c r="H65" s="4">
        <f t="shared" si="1"/>
        <v>0</v>
      </c>
      <c r="I65" s="11">
        <v>6384</v>
      </c>
      <c r="J65" s="11">
        <v>6448</v>
      </c>
      <c r="K65" s="23">
        <f t="shared" si="6"/>
        <v>64</v>
      </c>
      <c r="L65" s="25">
        <f t="shared" si="7"/>
        <v>-0.530357536157404</v>
      </c>
      <c r="M65" s="4">
        <f t="shared" si="8"/>
        <v>0</v>
      </c>
      <c r="N65" s="11">
        <v>303</v>
      </c>
      <c r="O65" s="12">
        <v>4.7656495753381566E-2</v>
      </c>
      <c r="P65" s="11">
        <v>12642</v>
      </c>
      <c r="Q65" s="11">
        <v>-178.42746400885937</v>
      </c>
      <c r="R65" s="11">
        <v>102.66666666666667</v>
      </c>
      <c r="S65" s="11">
        <v>1.6666666666666665</v>
      </c>
      <c r="T65" s="23">
        <f t="shared" si="2"/>
        <v>582.42746400885937</v>
      </c>
      <c r="U65" s="22">
        <f t="shared" si="13"/>
        <v>9.0326839951746174E-2</v>
      </c>
      <c r="V65" s="4">
        <f t="shared" si="9"/>
        <v>0</v>
      </c>
      <c r="W65" s="9">
        <v>5.1150000000000002</v>
      </c>
      <c r="X65" s="20">
        <f t="shared" si="12"/>
        <v>95.580471528439929</v>
      </c>
      <c r="Y65" s="4">
        <f t="shared" si="10"/>
        <v>0</v>
      </c>
      <c r="Z65" s="6">
        <v>101.76029477648636</v>
      </c>
      <c r="AA65" s="5">
        <v>106.93312206494628</v>
      </c>
      <c r="AB65" s="3">
        <f t="shared" si="11"/>
        <v>105.08334542448199</v>
      </c>
      <c r="AC65" s="4">
        <f t="shared" si="3"/>
        <v>1</v>
      </c>
      <c r="AD65" s="3">
        <f t="shared" si="4"/>
        <v>1</v>
      </c>
      <c r="AE65" s="2">
        <v>1</v>
      </c>
      <c r="AF65" s="1" t="str">
        <f t="shared" si="5"/>
        <v>14521</v>
      </c>
    </row>
    <row r="66" spans="1:32" ht="18" x14ac:dyDescent="0.2">
      <c r="A66" s="16" t="s">
        <v>756</v>
      </c>
      <c r="B66" s="16" t="s">
        <v>755</v>
      </c>
      <c r="C66" s="11">
        <v>1989</v>
      </c>
      <c r="D66" s="11">
        <v>1932</v>
      </c>
      <c r="E66" s="11">
        <v>-57</v>
      </c>
      <c r="F66" s="15">
        <v>2.2017738359201773</v>
      </c>
      <c r="G66" s="14">
        <f t="shared" si="0"/>
        <v>-25.888217522658611</v>
      </c>
      <c r="H66" s="4">
        <f t="shared" si="1"/>
        <v>0</v>
      </c>
      <c r="I66" s="11">
        <v>1023</v>
      </c>
      <c r="J66" s="11">
        <v>1033</v>
      </c>
      <c r="K66" s="23">
        <f t="shared" si="6"/>
        <v>10</v>
      </c>
      <c r="L66" s="25">
        <f t="shared" si="7"/>
        <v>-0.3862761115649434</v>
      </c>
      <c r="M66" s="4">
        <f t="shared" si="8"/>
        <v>0</v>
      </c>
      <c r="N66" s="11">
        <v>75</v>
      </c>
      <c r="O66" s="12">
        <v>7.3385518590998039E-2</v>
      </c>
      <c r="P66" s="11">
        <v>1986</v>
      </c>
      <c r="Q66" s="11">
        <v>-24.525679758308158</v>
      </c>
      <c r="R66" s="11">
        <v>16</v>
      </c>
      <c r="S66" s="11">
        <v>0</v>
      </c>
      <c r="T66" s="23">
        <f t="shared" si="2"/>
        <v>115.52567975830816</v>
      </c>
      <c r="U66" s="22">
        <f t="shared" si="13"/>
        <v>0.11183512077280558</v>
      </c>
      <c r="V66" s="4">
        <f t="shared" si="9"/>
        <v>0</v>
      </c>
      <c r="W66" s="9">
        <v>4.99</v>
      </c>
      <c r="X66" s="20">
        <f t="shared" si="12"/>
        <v>93.244682879162312</v>
      </c>
      <c r="Y66" s="4">
        <f t="shared" si="10"/>
        <v>0</v>
      </c>
      <c r="Z66" s="6">
        <v>117.38622466538469</v>
      </c>
      <c r="AA66" s="5">
        <v>88.978736668497362</v>
      </c>
      <c r="AB66" s="3">
        <f t="shared" si="11"/>
        <v>75.799981575466546</v>
      </c>
      <c r="AC66" s="4">
        <f t="shared" si="3"/>
        <v>0</v>
      </c>
      <c r="AD66" s="3">
        <f t="shared" si="4"/>
        <v>0</v>
      </c>
      <c r="AE66" s="2">
        <v>1</v>
      </c>
      <c r="AF66" s="1" t="str">
        <f t="shared" si="5"/>
        <v>14522</v>
      </c>
    </row>
    <row r="67" spans="1:32" ht="18" x14ac:dyDescent="0.2">
      <c r="A67" s="16" t="s">
        <v>754</v>
      </c>
      <c r="B67" s="16" t="s">
        <v>753</v>
      </c>
      <c r="C67" s="11">
        <v>4746</v>
      </c>
      <c r="D67" s="11">
        <v>4581</v>
      </c>
      <c r="E67" s="11">
        <v>-165</v>
      </c>
      <c r="F67" s="15">
        <v>2.1139130434782607</v>
      </c>
      <c r="G67" s="14">
        <f t="shared" si="0"/>
        <v>-78.054298642533936</v>
      </c>
      <c r="H67" s="4">
        <f t="shared" si="1"/>
        <v>0</v>
      </c>
      <c r="I67" s="11">
        <v>2611</v>
      </c>
      <c r="J67" s="11">
        <v>2628</v>
      </c>
      <c r="K67" s="23">
        <f t="shared" si="6"/>
        <v>17</v>
      </c>
      <c r="L67" s="25">
        <f t="shared" si="7"/>
        <v>-0.21779710144927536</v>
      </c>
      <c r="M67" s="4">
        <f t="shared" si="8"/>
        <v>0</v>
      </c>
      <c r="N67" s="11">
        <v>251</v>
      </c>
      <c r="O67" s="12">
        <v>9.565548780487805E-2</v>
      </c>
      <c r="P67" s="11">
        <v>4862</v>
      </c>
      <c r="Q67" s="11">
        <v>-132.92883587001236</v>
      </c>
      <c r="R67" s="11">
        <v>29.666666666666668</v>
      </c>
      <c r="S67" s="11">
        <v>11</v>
      </c>
      <c r="T67" s="23">
        <f t="shared" si="2"/>
        <v>402.59550253667902</v>
      </c>
      <c r="U67" s="22">
        <f t="shared" si="13"/>
        <v>0.15319463566844713</v>
      </c>
      <c r="V67" s="4">
        <f t="shared" si="9"/>
        <v>0</v>
      </c>
      <c r="W67" s="9">
        <v>5</v>
      </c>
      <c r="X67" s="20">
        <f t="shared" si="12"/>
        <v>93.431545971104526</v>
      </c>
      <c r="Y67" s="4">
        <f t="shared" si="10"/>
        <v>0</v>
      </c>
      <c r="Z67" s="6">
        <v>111.07885665112869</v>
      </c>
      <c r="AA67" s="5">
        <v>98.38019395314474</v>
      </c>
      <c r="AB67" s="3">
        <f t="shared" si="11"/>
        <v>88.567884941535439</v>
      </c>
      <c r="AC67" s="4">
        <f t="shared" si="3"/>
        <v>0</v>
      </c>
      <c r="AD67" s="3">
        <f t="shared" si="4"/>
        <v>0</v>
      </c>
      <c r="AE67" s="2">
        <v>1</v>
      </c>
      <c r="AF67" s="1" t="str">
        <f t="shared" si="5"/>
        <v>14522</v>
      </c>
    </row>
    <row r="68" spans="1:32" ht="18" x14ac:dyDescent="0.2">
      <c r="A68" s="16" t="s">
        <v>752</v>
      </c>
      <c r="B68" s="16" t="s">
        <v>751</v>
      </c>
      <c r="C68" s="11">
        <v>5940</v>
      </c>
      <c r="D68" s="11">
        <v>5801</v>
      </c>
      <c r="E68" s="11">
        <v>-139</v>
      </c>
      <c r="F68" s="15">
        <v>2.2983404091084525</v>
      </c>
      <c r="G68" s="14">
        <f t="shared" ref="G68:G131" si="14">E68/F68</f>
        <v>-60.478421494542395</v>
      </c>
      <c r="H68" s="4">
        <f t="shared" ref="H68:H131" si="15">IF(G68&gt;0,1,0)</f>
        <v>0</v>
      </c>
      <c r="I68" s="11">
        <v>2869</v>
      </c>
      <c r="J68" s="11">
        <v>2885</v>
      </c>
      <c r="K68" s="23">
        <f t="shared" si="6"/>
        <v>16</v>
      </c>
      <c r="L68" s="25">
        <f t="shared" si="7"/>
        <v>-0.26455716939377871</v>
      </c>
      <c r="M68" s="4">
        <f t="shared" si="8"/>
        <v>0</v>
      </c>
      <c r="N68" s="11">
        <v>176</v>
      </c>
      <c r="O68" s="12">
        <v>6.1667834618079891E-2</v>
      </c>
      <c r="P68" s="11">
        <v>5955</v>
      </c>
      <c r="Q68" s="11">
        <v>-67.004869857262804</v>
      </c>
      <c r="R68" s="11">
        <v>28.333333333333332</v>
      </c>
      <c r="S68" s="11">
        <v>3</v>
      </c>
      <c r="T68" s="23">
        <f t="shared" ref="T68:T131" si="16">(N68-Q68+R68-S68)</f>
        <v>268.33820319059612</v>
      </c>
      <c r="U68" s="22">
        <f t="shared" si="13"/>
        <v>9.3011508904886006E-2</v>
      </c>
      <c r="V68" s="4">
        <f t="shared" si="9"/>
        <v>0</v>
      </c>
      <c r="W68" s="9">
        <v>4.91</v>
      </c>
      <c r="X68" s="20">
        <f t="shared" si="12"/>
        <v>91.749778143624653</v>
      </c>
      <c r="Y68" s="4">
        <f t="shared" si="10"/>
        <v>0</v>
      </c>
      <c r="Z68" s="6">
        <v>110.44085968318717</v>
      </c>
      <c r="AA68" s="5">
        <v>92.080787159082448</v>
      </c>
      <c r="AB68" s="3">
        <f t="shared" si="11"/>
        <v>83.375652293206713</v>
      </c>
      <c r="AC68" s="4">
        <f t="shared" ref="AC68:AC131" si="17">IF(AB68&gt;100,1,0)</f>
        <v>0</v>
      </c>
      <c r="AD68" s="3">
        <f t="shared" ref="AD68:AD131" si="18">H68+M68+V68+Y68+AC68</f>
        <v>0</v>
      </c>
      <c r="AE68" s="2">
        <v>1</v>
      </c>
      <c r="AF68" s="1" t="str">
        <f t="shared" ref="AF68:AF131" si="19">LEFT(A68,5)</f>
        <v>14522</v>
      </c>
    </row>
    <row r="69" spans="1:32" ht="18" x14ac:dyDescent="0.2">
      <c r="A69" s="16" t="s">
        <v>750</v>
      </c>
      <c r="B69" s="16" t="s">
        <v>749</v>
      </c>
      <c r="C69" s="11">
        <v>10076</v>
      </c>
      <c r="D69" s="11">
        <v>9785</v>
      </c>
      <c r="E69" s="11">
        <v>-291</v>
      </c>
      <c r="F69" s="15">
        <v>2.0200235571260308</v>
      </c>
      <c r="G69" s="14">
        <f t="shared" si="14"/>
        <v>-144.05772594752185</v>
      </c>
      <c r="H69" s="4">
        <f t="shared" si="15"/>
        <v>0</v>
      </c>
      <c r="I69" s="11">
        <v>5818</v>
      </c>
      <c r="J69" s="11">
        <v>5794</v>
      </c>
      <c r="K69" s="23">
        <f t="shared" ref="K69:K132" si="20">J69-I69</f>
        <v>-24</v>
      </c>
      <c r="L69" s="25">
        <f t="shared" ref="L69:L132" si="21">IF(G69=0,"-",K69/G69)</f>
        <v>0.16659988100008502</v>
      </c>
      <c r="M69" s="4">
        <f t="shared" ref="M69:M132" si="22">IF(AND(G69&gt;=0,K69&gt;=0,G69&gt;K69),1,IF(AND(G69&gt;=0,K69&lt;=0),1,IF(AND(G69&lt;0,K69&lt;0,G69&gt;K69),1,0)))</f>
        <v>0</v>
      </c>
      <c r="N69" s="11">
        <v>649</v>
      </c>
      <c r="O69" s="12">
        <v>0.11151202749140894</v>
      </c>
      <c r="P69" s="11">
        <v>10290</v>
      </c>
      <c r="Q69" s="11">
        <v>-249.99708454810494</v>
      </c>
      <c r="R69" s="11">
        <v>22.666666666666668</v>
      </c>
      <c r="S69" s="11">
        <v>39</v>
      </c>
      <c r="T69" s="23">
        <f t="shared" si="16"/>
        <v>882.66375121477154</v>
      </c>
      <c r="U69" s="22">
        <f t="shared" si="13"/>
        <v>0.15234099951929092</v>
      </c>
      <c r="V69" s="4">
        <f t="shared" ref="V69:V132" si="23">IF(U69&lt;0.04,1,0)</f>
        <v>0</v>
      </c>
      <c r="W69" s="9">
        <v>4.91</v>
      </c>
      <c r="X69" s="20">
        <f t="shared" si="12"/>
        <v>91.749778143624653</v>
      </c>
      <c r="Y69" s="4">
        <f t="shared" ref="Y69:Y132" si="24">IF(X69&gt;=105,1,0)</f>
        <v>0</v>
      </c>
      <c r="Z69" s="6">
        <v>98.4505929467865</v>
      </c>
      <c r="AA69" s="5">
        <v>91.32602660859817</v>
      </c>
      <c r="AB69" s="3">
        <f t="shared" ref="AB69:AB132" si="25">(AA69*100/Z69)</f>
        <v>92.763307843113523</v>
      </c>
      <c r="AC69" s="4">
        <f t="shared" si="17"/>
        <v>0</v>
      </c>
      <c r="AD69" s="3">
        <f t="shared" si="18"/>
        <v>0</v>
      </c>
      <c r="AE69" s="2">
        <v>1</v>
      </c>
      <c r="AF69" s="1" t="str">
        <f t="shared" si="19"/>
        <v>14522</v>
      </c>
    </row>
    <row r="70" spans="1:32" ht="18" x14ac:dyDescent="0.2">
      <c r="A70" s="16" t="s">
        <v>748</v>
      </c>
      <c r="B70" s="16" t="s">
        <v>747</v>
      </c>
      <c r="C70" s="11">
        <v>11043</v>
      </c>
      <c r="D70" s="11">
        <v>10774</v>
      </c>
      <c r="E70" s="11">
        <v>-269</v>
      </c>
      <c r="F70" s="15">
        <v>2.0121841963805771</v>
      </c>
      <c r="G70" s="14">
        <f t="shared" si="14"/>
        <v>-133.68557435440783</v>
      </c>
      <c r="H70" s="4">
        <f t="shared" si="15"/>
        <v>0</v>
      </c>
      <c r="I70" s="11">
        <v>6436</v>
      </c>
      <c r="J70" s="11">
        <v>6429</v>
      </c>
      <c r="K70" s="23">
        <f t="shared" si="20"/>
        <v>-7</v>
      </c>
      <c r="L70" s="25">
        <f t="shared" si="21"/>
        <v>5.2361670537784531E-2</v>
      </c>
      <c r="M70" s="4">
        <f t="shared" si="22"/>
        <v>0</v>
      </c>
      <c r="N70" s="11">
        <v>687</v>
      </c>
      <c r="O70" s="12">
        <v>0.10680970149253731</v>
      </c>
      <c r="P70" s="11">
        <v>11230</v>
      </c>
      <c r="Q70" s="11">
        <v>-226.6194122885129</v>
      </c>
      <c r="R70" s="11">
        <v>37</v>
      </c>
      <c r="S70" s="11">
        <v>40.333333333333336</v>
      </c>
      <c r="T70" s="23">
        <f t="shared" si="16"/>
        <v>910.28607895517951</v>
      </c>
      <c r="U70" s="22">
        <f t="shared" si="13"/>
        <v>0.14159061735187115</v>
      </c>
      <c r="V70" s="4">
        <f t="shared" si="23"/>
        <v>0</v>
      </c>
      <c r="W70" s="9">
        <v>4.79</v>
      </c>
      <c r="X70" s="20">
        <f t="shared" ref="X70:X133" si="26">(W70*100/5.35151157784154)</f>
        <v>89.507421040318135</v>
      </c>
      <c r="Y70" s="4">
        <f t="shared" si="24"/>
        <v>0</v>
      </c>
      <c r="Z70" s="6">
        <v>100.48570095559386</v>
      </c>
      <c r="AA70" s="5">
        <v>83.247690701188745</v>
      </c>
      <c r="AB70" s="3">
        <f t="shared" si="25"/>
        <v>82.84531023769955</v>
      </c>
      <c r="AC70" s="4">
        <f t="shared" si="17"/>
        <v>0</v>
      </c>
      <c r="AD70" s="3">
        <f t="shared" si="18"/>
        <v>0</v>
      </c>
      <c r="AE70" s="2">
        <v>1</v>
      </c>
      <c r="AF70" s="1" t="str">
        <f t="shared" si="19"/>
        <v>14522</v>
      </c>
    </row>
    <row r="71" spans="1:32" ht="18" x14ac:dyDescent="0.2">
      <c r="A71" s="16" t="s">
        <v>746</v>
      </c>
      <c r="B71" s="16" t="s">
        <v>745</v>
      </c>
      <c r="C71" s="11">
        <v>3234</v>
      </c>
      <c r="D71" s="11">
        <v>3142</v>
      </c>
      <c r="E71" s="11">
        <v>-92</v>
      </c>
      <c r="F71" s="15">
        <v>2.2316002700877786</v>
      </c>
      <c r="G71" s="14">
        <f t="shared" si="14"/>
        <v>-41.226021180030259</v>
      </c>
      <c r="H71" s="4">
        <f t="shared" si="15"/>
        <v>0</v>
      </c>
      <c r="I71" s="11">
        <v>1680</v>
      </c>
      <c r="J71" s="11">
        <v>1685</v>
      </c>
      <c r="K71" s="23">
        <f t="shared" si="20"/>
        <v>5</v>
      </c>
      <c r="L71" s="25">
        <f t="shared" si="21"/>
        <v>-0.12128262337433579</v>
      </c>
      <c r="M71" s="4">
        <f t="shared" si="22"/>
        <v>0</v>
      </c>
      <c r="N71" s="11">
        <v>169</v>
      </c>
      <c r="O71" s="12">
        <v>0.1009557945041816</v>
      </c>
      <c r="P71" s="11">
        <v>3305</v>
      </c>
      <c r="Q71" s="11">
        <v>-73.04175491679274</v>
      </c>
      <c r="R71" s="11">
        <v>11.666666666666666</v>
      </c>
      <c r="S71" s="11">
        <v>0</v>
      </c>
      <c r="T71" s="23">
        <f t="shared" si="16"/>
        <v>253.7084215834594</v>
      </c>
      <c r="U71" s="22">
        <f t="shared" si="13"/>
        <v>0.15056879619196403</v>
      </c>
      <c r="V71" s="4">
        <f t="shared" si="23"/>
        <v>0</v>
      </c>
      <c r="W71" s="9">
        <v>4.84</v>
      </c>
      <c r="X71" s="20">
        <f t="shared" si="26"/>
        <v>90.44173650002918</v>
      </c>
      <c r="Y71" s="4">
        <f t="shared" si="24"/>
        <v>0</v>
      </c>
      <c r="Z71" s="6">
        <v>112.8229056839933</v>
      </c>
      <c r="AA71" s="5">
        <v>89.280026012478857</v>
      </c>
      <c r="AB71" s="3">
        <f t="shared" si="25"/>
        <v>79.132890144262092</v>
      </c>
      <c r="AC71" s="4">
        <f t="shared" si="17"/>
        <v>0</v>
      </c>
      <c r="AD71" s="3">
        <f t="shared" si="18"/>
        <v>0</v>
      </c>
      <c r="AE71" s="2">
        <v>1</v>
      </c>
      <c r="AF71" s="1" t="str">
        <f t="shared" si="19"/>
        <v>14522</v>
      </c>
    </row>
    <row r="72" spans="1:32" ht="18" x14ac:dyDescent="0.2">
      <c r="A72" s="16" t="s">
        <v>744</v>
      </c>
      <c r="B72" s="16" t="s">
        <v>743</v>
      </c>
      <c r="C72" s="11">
        <v>24258</v>
      </c>
      <c r="D72" s="11">
        <v>24034</v>
      </c>
      <c r="E72" s="11">
        <v>-224</v>
      </c>
      <c r="F72" s="15">
        <v>1.9625711308808207</v>
      </c>
      <c r="G72" s="14">
        <f t="shared" si="14"/>
        <v>-114.135990525585</v>
      </c>
      <c r="H72" s="4">
        <f t="shared" si="15"/>
        <v>0</v>
      </c>
      <c r="I72" s="11">
        <v>14063</v>
      </c>
      <c r="J72" s="11">
        <v>14659</v>
      </c>
      <c r="K72" s="23">
        <f t="shared" si="20"/>
        <v>596</v>
      </c>
      <c r="L72" s="25">
        <f t="shared" si="21"/>
        <v>-5.221841044665041</v>
      </c>
      <c r="M72" s="4">
        <f t="shared" si="22"/>
        <v>0</v>
      </c>
      <c r="N72" s="11">
        <v>1771.5</v>
      </c>
      <c r="O72" s="12">
        <v>0.12192436078323411</v>
      </c>
      <c r="P72" s="11">
        <v>24487</v>
      </c>
      <c r="Q72" s="11">
        <v>-230.81965941111611</v>
      </c>
      <c r="R72" s="11">
        <v>130.33333333333334</v>
      </c>
      <c r="S72" s="11">
        <v>11.666666666666666</v>
      </c>
      <c r="T72" s="23">
        <f t="shared" si="16"/>
        <v>2120.9863260777829</v>
      </c>
      <c r="U72" s="22">
        <f t="shared" si="13"/>
        <v>0.14468833659033925</v>
      </c>
      <c r="V72" s="4">
        <f t="shared" si="23"/>
        <v>0</v>
      </c>
      <c r="W72" s="9">
        <v>4.8149999999999995</v>
      </c>
      <c r="X72" s="20">
        <f t="shared" si="26"/>
        <v>89.97457877017365</v>
      </c>
      <c r="Y72" s="4">
        <f t="shared" si="24"/>
        <v>0</v>
      </c>
      <c r="Z72" s="6">
        <v>96.573700096349384</v>
      </c>
      <c r="AA72" s="5">
        <v>88.81886885332348</v>
      </c>
      <c r="AB72" s="3">
        <f t="shared" si="25"/>
        <v>91.97003818297415</v>
      </c>
      <c r="AC72" s="4">
        <f t="shared" si="17"/>
        <v>0</v>
      </c>
      <c r="AD72" s="3">
        <f t="shared" si="18"/>
        <v>0</v>
      </c>
      <c r="AE72" s="2">
        <v>1</v>
      </c>
      <c r="AF72" s="1" t="str">
        <f t="shared" si="19"/>
        <v>14522</v>
      </c>
    </row>
    <row r="73" spans="1:32" ht="18" x14ac:dyDescent="0.2">
      <c r="A73" s="16" t="s">
        <v>742</v>
      </c>
      <c r="B73" s="16" t="s">
        <v>741</v>
      </c>
      <c r="C73" s="11">
        <v>1620</v>
      </c>
      <c r="D73" s="11">
        <v>1565</v>
      </c>
      <c r="E73" s="11">
        <v>-55</v>
      </c>
      <c r="F73" s="15">
        <v>2.2865013774104681</v>
      </c>
      <c r="G73" s="14">
        <f t="shared" si="14"/>
        <v>-24.054216867469883</v>
      </c>
      <c r="H73" s="4">
        <f t="shared" si="15"/>
        <v>0</v>
      </c>
      <c r="I73" s="11">
        <v>781</v>
      </c>
      <c r="J73" s="11">
        <v>781</v>
      </c>
      <c r="K73" s="23">
        <f t="shared" si="20"/>
        <v>0</v>
      </c>
      <c r="L73" s="25">
        <f t="shared" si="21"/>
        <v>0</v>
      </c>
      <c r="M73" s="4">
        <f t="shared" si="22"/>
        <v>0</v>
      </c>
      <c r="N73" s="11">
        <v>40</v>
      </c>
      <c r="O73" s="12">
        <v>5.0697084917617236E-2</v>
      </c>
      <c r="P73" s="11">
        <v>1660</v>
      </c>
      <c r="Q73" s="11">
        <v>-41.548192771084338</v>
      </c>
      <c r="R73" s="11">
        <v>0</v>
      </c>
      <c r="S73" s="11">
        <v>0</v>
      </c>
      <c r="T73" s="23">
        <f t="shared" si="16"/>
        <v>81.548192771084331</v>
      </c>
      <c r="U73" s="22">
        <f t="shared" si="13"/>
        <v>0.10441509957885317</v>
      </c>
      <c r="V73" s="4">
        <f t="shared" si="23"/>
        <v>0</v>
      </c>
      <c r="W73" s="9">
        <v>4.76</v>
      </c>
      <c r="X73" s="20">
        <f t="shared" si="26"/>
        <v>88.946831764491506</v>
      </c>
      <c r="Y73" s="4">
        <f t="shared" si="24"/>
        <v>0</v>
      </c>
      <c r="Z73" s="6">
        <v>95.28935222654647</v>
      </c>
      <c r="AA73" s="5">
        <v>87.804323103181687</v>
      </c>
      <c r="AB73" s="3">
        <f t="shared" si="25"/>
        <v>92.144946997257961</v>
      </c>
      <c r="AC73" s="4">
        <f t="shared" si="17"/>
        <v>0</v>
      </c>
      <c r="AD73" s="3">
        <f t="shared" si="18"/>
        <v>0</v>
      </c>
      <c r="AE73" s="2">
        <v>1</v>
      </c>
      <c r="AF73" s="1" t="str">
        <f t="shared" si="19"/>
        <v>14522</v>
      </c>
    </row>
    <row r="74" spans="1:32" ht="18" x14ac:dyDescent="0.2">
      <c r="A74" s="16" t="s">
        <v>740</v>
      </c>
      <c r="B74" s="16" t="s">
        <v>739</v>
      </c>
      <c r="C74" s="11">
        <v>4360</v>
      </c>
      <c r="D74" s="11">
        <v>4231</v>
      </c>
      <c r="E74" s="11">
        <v>-129</v>
      </c>
      <c r="F74" s="15">
        <v>2.2166584035696579</v>
      </c>
      <c r="G74" s="14">
        <f t="shared" si="14"/>
        <v>-58.195705658689327</v>
      </c>
      <c r="H74" s="4">
        <f t="shared" si="15"/>
        <v>0</v>
      </c>
      <c r="I74" s="11">
        <v>2186</v>
      </c>
      <c r="J74" s="11">
        <v>2197</v>
      </c>
      <c r="K74" s="23">
        <f t="shared" si="20"/>
        <v>11</v>
      </c>
      <c r="L74" s="25">
        <f t="shared" si="21"/>
        <v>-0.18901738325012588</v>
      </c>
      <c r="M74" s="4">
        <f t="shared" si="22"/>
        <v>0</v>
      </c>
      <c r="N74" s="11">
        <v>133</v>
      </c>
      <c r="O74" s="12">
        <v>6.081390032007316E-2</v>
      </c>
      <c r="P74" s="11">
        <v>4471</v>
      </c>
      <c r="Q74" s="11">
        <v>-108.27108029523596</v>
      </c>
      <c r="R74" s="11">
        <v>15.666666666666666</v>
      </c>
      <c r="S74" s="11">
        <v>0.66666666666666663</v>
      </c>
      <c r="T74" s="23">
        <f t="shared" si="16"/>
        <v>256.27108029523595</v>
      </c>
      <c r="U74" s="22">
        <f t="shared" si="13"/>
        <v>0.11664591729414472</v>
      </c>
      <c r="V74" s="4">
        <f t="shared" si="23"/>
        <v>0</v>
      </c>
      <c r="W74" s="9">
        <v>4.91</v>
      </c>
      <c r="X74" s="20">
        <f t="shared" si="26"/>
        <v>91.749778143624653</v>
      </c>
      <c r="Y74" s="4">
        <f t="shared" si="24"/>
        <v>0</v>
      </c>
      <c r="Z74" s="6">
        <v>93.934624830680519</v>
      </c>
      <c r="AA74" s="5">
        <v>92.080787159082448</v>
      </c>
      <c r="AB74" s="3">
        <f t="shared" si="25"/>
        <v>98.026459705417821</v>
      </c>
      <c r="AC74" s="4">
        <f t="shared" si="17"/>
        <v>0</v>
      </c>
      <c r="AD74" s="3">
        <f t="shared" si="18"/>
        <v>0</v>
      </c>
      <c r="AE74" s="2">
        <v>1</v>
      </c>
      <c r="AF74" s="1" t="str">
        <f t="shared" si="19"/>
        <v>14522</v>
      </c>
    </row>
    <row r="75" spans="1:32" ht="18" x14ac:dyDescent="0.2">
      <c r="A75" s="16" t="s">
        <v>738</v>
      </c>
      <c r="B75" s="16" t="s">
        <v>737</v>
      </c>
      <c r="C75" s="11">
        <v>3311</v>
      </c>
      <c r="D75" s="11">
        <v>3256</v>
      </c>
      <c r="E75" s="11">
        <v>-55</v>
      </c>
      <c r="F75" s="15">
        <v>2.3266296809986131</v>
      </c>
      <c r="G75" s="14">
        <f t="shared" si="14"/>
        <v>-23.639344262295083</v>
      </c>
      <c r="H75" s="4">
        <f t="shared" si="15"/>
        <v>0</v>
      </c>
      <c r="I75" s="11">
        <v>1588</v>
      </c>
      <c r="J75" s="11">
        <v>1599</v>
      </c>
      <c r="K75" s="23">
        <f t="shared" si="20"/>
        <v>11</v>
      </c>
      <c r="L75" s="25">
        <f t="shared" si="21"/>
        <v>-0.46532593619972257</v>
      </c>
      <c r="M75" s="4">
        <f t="shared" si="22"/>
        <v>0</v>
      </c>
      <c r="N75" s="11">
        <v>115</v>
      </c>
      <c r="O75" s="12">
        <v>7.2509457755359399E-2</v>
      </c>
      <c r="P75" s="11">
        <v>3355</v>
      </c>
      <c r="Q75" s="11">
        <v>-42.550819672131148</v>
      </c>
      <c r="R75" s="11">
        <v>17.666666666666668</v>
      </c>
      <c r="S75" s="11">
        <v>1.3333333333333333</v>
      </c>
      <c r="T75" s="23">
        <f t="shared" si="16"/>
        <v>173.88415300546447</v>
      </c>
      <c r="U75" s="22">
        <f t="shared" si="13"/>
        <v>0.10874556160441805</v>
      </c>
      <c r="V75" s="4">
        <f t="shared" si="23"/>
        <v>0</v>
      </c>
      <c r="W75" s="9">
        <v>4.99</v>
      </c>
      <c r="X75" s="20">
        <f t="shared" si="26"/>
        <v>93.244682879162312</v>
      </c>
      <c r="Y75" s="4">
        <f t="shared" si="24"/>
        <v>0</v>
      </c>
      <c r="Z75" s="6">
        <v>103.78678564540513</v>
      </c>
      <c r="AA75" s="5">
        <v>88.978736668497362</v>
      </c>
      <c r="AB75" s="3">
        <f t="shared" si="25"/>
        <v>85.732240492059844</v>
      </c>
      <c r="AC75" s="4">
        <f t="shared" si="17"/>
        <v>0</v>
      </c>
      <c r="AD75" s="3">
        <f t="shared" si="18"/>
        <v>0</v>
      </c>
      <c r="AE75" s="2">
        <v>1</v>
      </c>
      <c r="AF75" s="1" t="str">
        <f t="shared" si="19"/>
        <v>14522</v>
      </c>
    </row>
    <row r="76" spans="1:32" ht="18" x14ac:dyDescent="0.2">
      <c r="A76" s="16" t="s">
        <v>736</v>
      </c>
      <c r="B76" s="16" t="s">
        <v>735</v>
      </c>
      <c r="C76" s="11">
        <v>11301</v>
      </c>
      <c r="D76" s="11">
        <v>10967</v>
      </c>
      <c r="E76" s="11">
        <v>-334</v>
      </c>
      <c r="F76" s="15">
        <v>1.9572301425661915</v>
      </c>
      <c r="G76" s="14">
        <f t="shared" si="14"/>
        <v>-170.64932362122789</v>
      </c>
      <c r="H76" s="4">
        <f t="shared" si="15"/>
        <v>0</v>
      </c>
      <c r="I76" s="11">
        <v>6742</v>
      </c>
      <c r="J76" s="11">
        <v>6769</v>
      </c>
      <c r="K76" s="23">
        <f t="shared" si="20"/>
        <v>27</v>
      </c>
      <c r="L76" s="25">
        <f t="shared" si="21"/>
        <v>-0.15821920314157834</v>
      </c>
      <c r="M76" s="4">
        <f t="shared" si="22"/>
        <v>0</v>
      </c>
      <c r="N76" s="11">
        <v>734</v>
      </c>
      <c r="O76" s="12">
        <v>0.10859594614587957</v>
      </c>
      <c r="P76" s="11">
        <v>11532</v>
      </c>
      <c r="Q76" s="11">
        <v>-288.67325702393339</v>
      </c>
      <c r="R76" s="11">
        <v>41.333333333333336</v>
      </c>
      <c r="S76" s="11">
        <v>70</v>
      </c>
      <c r="T76" s="23">
        <f t="shared" si="16"/>
        <v>994.00659035726676</v>
      </c>
      <c r="U76" s="22">
        <f t="shared" si="13"/>
        <v>0.14684688881035113</v>
      </c>
      <c r="V76" s="4">
        <f t="shared" si="23"/>
        <v>0</v>
      </c>
      <c r="W76" s="9">
        <v>5</v>
      </c>
      <c r="X76" s="20">
        <f t="shared" si="26"/>
        <v>93.431545971104526</v>
      </c>
      <c r="Y76" s="4">
        <f t="shared" si="24"/>
        <v>0</v>
      </c>
      <c r="Z76" s="6">
        <v>98.857155304979216</v>
      </c>
      <c r="AA76" s="5">
        <v>92.116142541284361</v>
      </c>
      <c r="AB76" s="3">
        <f t="shared" si="25"/>
        <v>93.181057311533493</v>
      </c>
      <c r="AC76" s="4">
        <f t="shared" si="17"/>
        <v>0</v>
      </c>
      <c r="AD76" s="3">
        <f t="shared" si="18"/>
        <v>0</v>
      </c>
      <c r="AE76" s="2">
        <v>1</v>
      </c>
      <c r="AF76" s="1" t="str">
        <f t="shared" si="19"/>
        <v>14522</v>
      </c>
    </row>
    <row r="77" spans="1:32" ht="18" x14ac:dyDescent="0.2">
      <c r="A77" s="16" t="s">
        <v>734</v>
      </c>
      <c r="B77" s="16" t="s">
        <v>733</v>
      </c>
      <c r="C77" s="11">
        <v>14676</v>
      </c>
      <c r="D77" s="11">
        <v>14462</v>
      </c>
      <c r="E77" s="11">
        <v>-214</v>
      </c>
      <c r="F77" s="15">
        <v>1.971132397323186</v>
      </c>
      <c r="G77" s="14">
        <f t="shared" si="14"/>
        <v>-108.56703501531088</v>
      </c>
      <c r="H77" s="4">
        <f t="shared" si="15"/>
        <v>0</v>
      </c>
      <c r="I77" s="11">
        <v>9007</v>
      </c>
      <c r="J77" s="11">
        <v>9065</v>
      </c>
      <c r="K77" s="23">
        <f t="shared" si="20"/>
        <v>58</v>
      </c>
      <c r="L77" s="25">
        <f t="shared" si="21"/>
        <v>-0.53423214506890082</v>
      </c>
      <c r="M77" s="4">
        <f t="shared" si="22"/>
        <v>0</v>
      </c>
      <c r="N77" s="11">
        <v>1207</v>
      </c>
      <c r="O77" s="12">
        <v>0.13396226415094339</v>
      </c>
      <c r="P77" s="11">
        <v>15022</v>
      </c>
      <c r="Q77" s="11">
        <v>-284.10065237651446</v>
      </c>
      <c r="R77" s="11">
        <v>105</v>
      </c>
      <c r="S77" s="11">
        <v>56.666666666666664</v>
      </c>
      <c r="T77" s="23">
        <f t="shared" si="16"/>
        <v>1539.4339857098478</v>
      </c>
      <c r="U77" s="22">
        <f t="shared" si="13"/>
        <v>0.16982173035960813</v>
      </c>
      <c r="V77" s="4">
        <f t="shared" si="23"/>
        <v>0</v>
      </c>
      <c r="W77" s="9">
        <v>4.79</v>
      </c>
      <c r="X77" s="20">
        <f t="shared" si="26"/>
        <v>89.507421040318135</v>
      </c>
      <c r="Y77" s="4">
        <f t="shared" si="24"/>
        <v>0</v>
      </c>
      <c r="Z77" s="6">
        <v>99.140650467268713</v>
      </c>
      <c r="AA77" s="5">
        <v>88.873131679050772</v>
      </c>
      <c r="AB77" s="3">
        <f t="shared" si="25"/>
        <v>89.643482527272937</v>
      </c>
      <c r="AC77" s="4">
        <f t="shared" si="17"/>
        <v>0</v>
      </c>
      <c r="AD77" s="3">
        <f t="shared" si="18"/>
        <v>0</v>
      </c>
      <c r="AE77" s="2">
        <v>1</v>
      </c>
      <c r="AF77" s="1" t="str">
        <f t="shared" si="19"/>
        <v>14522</v>
      </c>
    </row>
    <row r="78" spans="1:32" ht="18" x14ac:dyDescent="0.2">
      <c r="A78" s="16" t="s">
        <v>732</v>
      </c>
      <c r="B78" s="16" t="s">
        <v>731</v>
      </c>
      <c r="C78" s="11">
        <v>3058</v>
      </c>
      <c r="D78" s="11">
        <v>2936</v>
      </c>
      <c r="E78" s="11">
        <v>-122</v>
      </c>
      <c r="F78" s="15">
        <v>2.1897915168943207</v>
      </c>
      <c r="G78" s="14">
        <f t="shared" si="14"/>
        <v>-55.713066316480628</v>
      </c>
      <c r="H78" s="4">
        <f t="shared" si="15"/>
        <v>0</v>
      </c>
      <c r="I78" s="11">
        <v>1541</v>
      </c>
      <c r="J78" s="11">
        <v>1541</v>
      </c>
      <c r="K78" s="23">
        <f t="shared" si="20"/>
        <v>0</v>
      </c>
      <c r="L78" s="25">
        <f t="shared" si="21"/>
        <v>0</v>
      </c>
      <c r="M78" s="4">
        <f t="shared" si="22"/>
        <v>0</v>
      </c>
      <c r="N78" s="11">
        <v>112</v>
      </c>
      <c r="O78" s="12">
        <v>7.2072072072072071E-2</v>
      </c>
      <c r="P78" s="11">
        <v>3046</v>
      </c>
      <c r="Q78" s="11">
        <v>-50.23309258043335</v>
      </c>
      <c r="R78" s="11">
        <v>4</v>
      </c>
      <c r="S78" s="11">
        <v>8</v>
      </c>
      <c r="T78" s="23">
        <f t="shared" si="16"/>
        <v>158.23309258043335</v>
      </c>
      <c r="U78" s="22">
        <f t="shared" si="13"/>
        <v>0.10268208473746486</v>
      </c>
      <c r="V78" s="4">
        <f t="shared" si="23"/>
        <v>0</v>
      </c>
      <c r="W78" s="9">
        <v>4.76</v>
      </c>
      <c r="X78" s="20">
        <f t="shared" si="26"/>
        <v>88.946831764491506</v>
      </c>
      <c r="Y78" s="4">
        <f t="shared" si="24"/>
        <v>0</v>
      </c>
      <c r="Z78" s="6">
        <v>97.711960107431494</v>
      </c>
      <c r="AA78" s="5">
        <v>87.804323103181687</v>
      </c>
      <c r="AB78" s="3">
        <f t="shared" si="25"/>
        <v>89.860364080961389</v>
      </c>
      <c r="AC78" s="4">
        <f t="shared" si="17"/>
        <v>0</v>
      </c>
      <c r="AD78" s="3">
        <f t="shared" si="18"/>
        <v>0</v>
      </c>
      <c r="AE78" s="2">
        <v>1</v>
      </c>
      <c r="AF78" s="1" t="str">
        <f t="shared" si="19"/>
        <v>14522</v>
      </c>
    </row>
    <row r="79" spans="1:32" ht="18" x14ac:dyDescent="0.2">
      <c r="A79" s="16" t="s">
        <v>730</v>
      </c>
      <c r="B79" s="16" t="s">
        <v>729</v>
      </c>
      <c r="C79" s="11">
        <v>40083</v>
      </c>
      <c r="D79" s="11">
        <v>41641</v>
      </c>
      <c r="E79" s="11">
        <v>1558</v>
      </c>
      <c r="F79" s="15">
        <v>1.7832005014775678</v>
      </c>
      <c r="G79" s="14">
        <f t="shared" si="14"/>
        <v>873.70993823130618</v>
      </c>
      <c r="H79" s="4">
        <f t="shared" si="15"/>
        <v>1</v>
      </c>
      <c r="I79" s="11">
        <v>24905</v>
      </c>
      <c r="J79" s="11">
        <v>25105</v>
      </c>
      <c r="K79" s="23">
        <f t="shared" si="20"/>
        <v>200</v>
      </c>
      <c r="L79" s="25">
        <f t="shared" si="21"/>
        <v>0.22890892188415504</v>
      </c>
      <c r="M79" s="4">
        <f t="shared" si="22"/>
        <v>1</v>
      </c>
      <c r="N79" s="11">
        <v>1985</v>
      </c>
      <c r="O79" s="12">
        <v>7.9979048309762685E-2</v>
      </c>
      <c r="P79" s="11">
        <v>39826</v>
      </c>
      <c r="Q79" s="11">
        <v>1017.832822779089</v>
      </c>
      <c r="R79" s="11">
        <v>290</v>
      </c>
      <c r="S79" s="11">
        <v>22</v>
      </c>
      <c r="T79" s="23">
        <f t="shared" si="16"/>
        <v>1235.1671772209111</v>
      </c>
      <c r="U79" s="22">
        <f t="shared" si="13"/>
        <v>4.9200046891890503E-2</v>
      </c>
      <c r="V79" s="4">
        <f t="shared" si="23"/>
        <v>0</v>
      </c>
      <c r="W79" s="9">
        <v>5.5350000000000001</v>
      </c>
      <c r="X79" s="20">
        <f t="shared" si="26"/>
        <v>103.42872139001271</v>
      </c>
      <c r="Y79" s="4">
        <f t="shared" si="24"/>
        <v>0</v>
      </c>
      <c r="Z79" s="6">
        <v>104.01466627892266</v>
      </c>
      <c r="AA79" s="5">
        <v>102.10019503699806</v>
      </c>
      <c r="AB79" s="3">
        <f t="shared" si="25"/>
        <v>98.159421829234347</v>
      </c>
      <c r="AC79" s="4">
        <f t="shared" si="17"/>
        <v>0</v>
      </c>
      <c r="AD79" s="3">
        <f t="shared" si="18"/>
        <v>2</v>
      </c>
      <c r="AE79" s="2">
        <v>1</v>
      </c>
      <c r="AF79" s="1" t="str">
        <f t="shared" si="19"/>
        <v>14522</v>
      </c>
    </row>
    <row r="80" spans="1:32" ht="18" x14ac:dyDescent="0.2">
      <c r="A80" s="16" t="s">
        <v>728</v>
      </c>
      <c r="B80" s="16" t="s">
        <v>727</v>
      </c>
      <c r="C80" s="11">
        <v>4498</v>
      </c>
      <c r="D80" s="11">
        <v>4331</v>
      </c>
      <c r="E80" s="11">
        <v>-167</v>
      </c>
      <c r="F80" s="15">
        <v>2.0043252595155709</v>
      </c>
      <c r="G80" s="14">
        <f t="shared" si="14"/>
        <v>-83.319810099266292</v>
      </c>
      <c r="H80" s="4">
        <f t="shared" si="15"/>
        <v>0</v>
      </c>
      <c r="I80" s="11">
        <v>2678</v>
      </c>
      <c r="J80" s="11">
        <v>2684</v>
      </c>
      <c r="K80" s="23">
        <f t="shared" si="20"/>
        <v>6</v>
      </c>
      <c r="L80" s="25">
        <f t="shared" si="21"/>
        <v>-7.2011685970619313E-2</v>
      </c>
      <c r="M80" s="4">
        <f t="shared" si="22"/>
        <v>0</v>
      </c>
      <c r="N80" s="11">
        <v>298</v>
      </c>
      <c r="O80" s="12">
        <v>0.11106969809914274</v>
      </c>
      <c r="P80" s="11">
        <v>4634</v>
      </c>
      <c r="Q80" s="11">
        <v>-151.17306862321968</v>
      </c>
      <c r="R80" s="11">
        <v>14.666666666666666</v>
      </c>
      <c r="S80" s="11">
        <v>3</v>
      </c>
      <c r="T80" s="23">
        <f t="shared" si="16"/>
        <v>460.83973528988639</v>
      </c>
      <c r="U80" s="22">
        <f t="shared" si="13"/>
        <v>0.17169885815569538</v>
      </c>
      <c r="V80" s="4">
        <f t="shared" si="23"/>
        <v>0</v>
      </c>
      <c r="W80" s="9">
        <v>4.3099999999999996</v>
      </c>
      <c r="X80" s="20">
        <f t="shared" si="26"/>
        <v>80.537992627092095</v>
      </c>
      <c r="Y80" s="4">
        <f t="shared" si="24"/>
        <v>0</v>
      </c>
      <c r="Z80" s="6">
        <v>91.194815706523315</v>
      </c>
      <c r="AA80" s="5">
        <v>83.478668950304353</v>
      </c>
      <c r="AB80" s="3">
        <f t="shared" si="25"/>
        <v>91.538831789462108</v>
      </c>
      <c r="AC80" s="4">
        <f t="shared" si="17"/>
        <v>0</v>
      </c>
      <c r="AD80" s="3">
        <f t="shared" si="18"/>
        <v>0</v>
      </c>
      <c r="AE80" s="2">
        <v>1</v>
      </c>
      <c r="AF80" s="1" t="str">
        <f t="shared" si="19"/>
        <v>14522</v>
      </c>
    </row>
    <row r="81" spans="1:32" ht="18" x14ac:dyDescent="0.2">
      <c r="A81" s="16" t="s">
        <v>726</v>
      </c>
      <c r="B81" s="16" t="s">
        <v>725</v>
      </c>
      <c r="C81" s="11">
        <v>2574</v>
      </c>
      <c r="D81" s="11">
        <v>2532</v>
      </c>
      <c r="E81" s="11">
        <v>-42</v>
      </c>
      <c r="F81" s="15">
        <v>2.3162995594713656</v>
      </c>
      <c r="G81" s="14">
        <f t="shared" si="14"/>
        <v>-18.132369722327883</v>
      </c>
      <c r="H81" s="4">
        <f t="shared" si="15"/>
        <v>0</v>
      </c>
      <c r="I81" s="11">
        <v>1257</v>
      </c>
      <c r="J81" s="11">
        <v>1259</v>
      </c>
      <c r="K81" s="23">
        <f t="shared" si="20"/>
        <v>2</v>
      </c>
      <c r="L81" s="25">
        <f t="shared" si="21"/>
        <v>-0.11029997902244597</v>
      </c>
      <c r="M81" s="4">
        <f t="shared" si="22"/>
        <v>0</v>
      </c>
      <c r="N81" s="11">
        <v>68</v>
      </c>
      <c r="O81" s="12">
        <v>5.4313099041533544E-2</v>
      </c>
      <c r="P81" s="11">
        <v>2629</v>
      </c>
      <c r="Q81" s="11">
        <v>-41.877139596804874</v>
      </c>
      <c r="R81" s="11">
        <v>6.666666666666667</v>
      </c>
      <c r="S81" s="11">
        <v>1</v>
      </c>
      <c r="T81" s="23">
        <f t="shared" si="16"/>
        <v>115.54380626347155</v>
      </c>
      <c r="U81" s="22">
        <f t="shared" si="13"/>
        <v>9.1774270264870172E-2</v>
      </c>
      <c r="V81" s="4">
        <f t="shared" si="23"/>
        <v>0</v>
      </c>
      <c r="W81" s="9">
        <v>4.76</v>
      </c>
      <c r="X81" s="20">
        <f t="shared" si="26"/>
        <v>88.946831764491506</v>
      </c>
      <c r="Y81" s="4">
        <f t="shared" si="24"/>
        <v>0</v>
      </c>
      <c r="Z81" s="6">
        <v>96.321656580161388</v>
      </c>
      <c r="AA81" s="5">
        <v>87.804323103181687</v>
      </c>
      <c r="AB81" s="3">
        <f t="shared" si="25"/>
        <v>91.157405531235483</v>
      </c>
      <c r="AC81" s="4">
        <f t="shared" si="17"/>
        <v>0</v>
      </c>
      <c r="AD81" s="3">
        <f t="shared" si="18"/>
        <v>0</v>
      </c>
      <c r="AE81" s="2">
        <v>1</v>
      </c>
      <c r="AF81" s="1" t="str">
        <f t="shared" si="19"/>
        <v>14522</v>
      </c>
    </row>
    <row r="82" spans="1:32" ht="18" x14ac:dyDescent="0.2">
      <c r="A82" s="16" t="s">
        <v>724</v>
      </c>
      <c r="B82" s="16" t="s">
        <v>723</v>
      </c>
      <c r="C82" s="11">
        <v>5772</v>
      </c>
      <c r="D82" s="11">
        <v>5721</v>
      </c>
      <c r="E82" s="11">
        <v>-51</v>
      </c>
      <c r="F82" s="15">
        <v>2.2204035020936428</v>
      </c>
      <c r="G82" s="14">
        <f t="shared" si="14"/>
        <v>-22.968798217040977</v>
      </c>
      <c r="H82" s="4">
        <f t="shared" si="15"/>
        <v>0</v>
      </c>
      <c r="I82" s="11">
        <v>2883</v>
      </c>
      <c r="J82" s="11">
        <v>2904</v>
      </c>
      <c r="K82" s="23">
        <f t="shared" si="20"/>
        <v>21</v>
      </c>
      <c r="L82" s="25">
        <f t="shared" si="21"/>
        <v>-0.91428379497973522</v>
      </c>
      <c r="M82" s="4">
        <f t="shared" si="22"/>
        <v>0</v>
      </c>
      <c r="N82" s="11">
        <v>172</v>
      </c>
      <c r="O82" s="12">
        <v>5.9453854130660212E-2</v>
      </c>
      <c r="P82" s="11">
        <v>5833</v>
      </c>
      <c r="Q82" s="11">
        <v>-50.441282358991948</v>
      </c>
      <c r="R82" s="11">
        <v>31</v>
      </c>
      <c r="S82" s="11">
        <v>5</v>
      </c>
      <c r="T82" s="23">
        <f t="shared" si="16"/>
        <v>248.44128235899194</v>
      </c>
      <c r="U82" s="22">
        <f t="shared" si="13"/>
        <v>8.5551405771002731E-2</v>
      </c>
      <c r="V82" s="4">
        <f t="shared" si="23"/>
        <v>0</v>
      </c>
      <c r="W82" s="9">
        <v>5</v>
      </c>
      <c r="X82" s="20">
        <f t="shared" si="26"/>
        <v>93.431545971104526</v>
      </c>
      <c r="Y82" s="4">
        <f t="shared" si="24"/>
        <v>0</v>
      </c>
      <c r="Z82" s="6">
        <v>108.88677468002545</v>
      </c>
      <c r="AA82" s="5">
        <v>93.768622361591099</v>
      </c>
      <c r="AB82" s="3">
        <f t="shared" si="25"/>
        <v>86.115712984556168</v>
      </c>
      <c r="AC82" s="4">
        <f t="shared" si="17"/>
        <v>0</v>
      </c>
      <c r="AD82" s="3">
        <f t="shared" si="18"/>
        <v>0</v>
      </c>
      <c r="AE82" s="2">
        <v>1</v>
      </c>
      <c r="AF82" s="1" t="str">
        <f t="shared" si="19"/>
        <v>14522</v>
      </c>
    </row>
    <row r="83" spans="1:32" ht="18" x14ac:dyDescent="0.2">
      <c r="A83" s="16" t="s">
        <v>722</v>
      </c>
      <c r="B83" s="16" t="s">
        <v>721</v>
      </c>
      <c r="C83" s="11">
        <v>2888</v>
      </c>
      <c r="D83" s="11">
        <v>2806</v>
      </c>
      <c r="E83" s="11">
        <v>-82</v>
      </c>
      <c r="F83" s="15">
        <v>2.2934782608695654</v>
      </c>
      <c r="G83" s="14">
        <f t="shared" si="14"/>
        <v>-35.753554502369667</v>
      </c>
      <c r="H83" s="4">
        <f t="shared" si="15"/>
        <v>0</v>
      </c>
      <c r="I83" s="11">
        <v>1528</v>
      </c>
      <c r="J83" s="11">
        <v>1538</v>
      </c>
      <c r="K83" s="23">
        <f t="shared" si="20"/>
        <v>10</v>
      </c>
      <c r="L83" s="25">
        <f t="shared" si="21"/>
        <v>-0.27969247083775184</v>
      </c>
      <c r="M83" s="4">
        <f t="shared" si="22"/>
        <v>0</v>
      </c>
      <c r="N83" s="11">
        <v>199</v>
      </c>
      <c r="O83" s="12">
        <v>0.12998040496407576</v>
      </c>
      <c r="P83" s="11">
        <v>2954</v>
      </c>
      <c r="Q83" s="11">
        <v>-64.530805687203781</v>
      </c>
      <c r="R83" s="11">
        <v>15.666666666666666</v>
      </c>
      <c r="S83" s="11">
        <v>3</v>
      </c>
      <c r="T83" s="23">
        <f t="shared" si="16"/>
        <v>276.19747235387047</v>
      </c>
      <c r="U83" s="22">
        <f t="shared" si="13"/>
        <v>0.17958223169952567</v>
      </c>
      <c r="V83" s="4">
        <f t="shared" si="23"/>
        <v>0</v>
      </c>
      <c r="W83" s="9">
        <v>4.05</v>
      </c>
      <c r="X83" s="20">
        <f t="shared" si="26"/>
        <v>75.679552236594674</v>
      </c>
      <c r="Y83" s="4">
        <f t="shared" si="24"/>
        <v>0</v>
      </c>
      <c r="Z83" s="6">
        <v>101.93226036087475</v>
      </c>
      <c r="AA83" s="5">
        <v>74.707459783169298</v>
      </c>
      <c r="AB83" s="3">
        <f t="shared" si="25"/>
        <v>73.291281404610842</v>
      </c>
      <c r="AC83" s="4">
        <f t="shared" si="17"/>
        <v>0</v>
      </c>
      <c r="AD83" s="3">
        <f t="shared" si="18"/>
        <v>0</v>
      </c>
      <c r="AE83" s="2">
        <v>1</v>
      </c>
      <c r="AF83" s="1" t="str">
        <f t="shared" si="19"/>
        <v>14522</v>
      </c>
    </row>
    <row r="84" spans="1:32" ht="18" x14ac:dyDescent="0.2">
      <c r="A84" s="16" t="s">
        <v>720</v>
      </c>
      <c r="B84" s="16" t="s">
        <v>719</v>
      </c>
      <c r="C84" s="11">
        <v>8714</v>
      </c>
      <c r="D84" s="11">
        <v>8711</v>
      </c>
      <c r="E84" s="11">
        <v>-3</v>
      </c>
      <c r="F84" s="15">
        <v>2.0868340765078619</v>
      </c>
      <c r="G84" s="14">
        <f t="shared" si="14"/>
        <v>-1.4375843454790824</v>
      </c>
      <c r="H84" s="4">
        <f t="shared" si="15"/>
        <v>0</v>
      </c>
      <c r="I84" s="11">
        <v>5114</v>
      </c>
      <c r="J84" s="11">
        <v>5073</v>
      </c>
      <c r="K84" s="23">
        <f t="shared" si="20"/>
        <v>-41</v>
      </c>
      <c r="L84" s="25">
        <f t="shared" si="21"/>
        <v>28.520065712274111</v>
      </c>
      <c r="M84" s="4">
        <f t="shared" si="22"/>
        <v>1</v>
      </c>
      <c r="N84" s="11">
        <v>753</v>
      </c>
      <c r="O84" s="12">
        <v>0.14732928976716886</v>
      </c>
      <c r="P84" s="11">
        <v>8892</v>
      </c>
      <c r="Q84" s="11">
        <v>-86.734255510571302</v>
      </c>
      <c r="R84" s="11">
        <v>34.666666666666664</v>
      </c>
      <c r="S84" s="11">
        <v>72.333333333333329</v>
      </c>
      <c r="T84" s="23">
        <f t="shared" si="16"/>
        <v>802.06758884390456</v>
      </c>
      <c r="U84" s="22">
        <f t="shared" ref="U84:U147" si="27">(T84/J84)</f>
        <v>0.15810518210997526</v>
      </c>
      <c r="V84" s="4">
        <f t="shared" si="23"/>
        <v>0</v>
      </c>
      <c r="W84" s="9">
        <v>4.7300000000000004</v>
      </c>
      <c r="X84" s="20">
        <f t="shared" si="26"/>
        <v>88.386242488664891</v>
      </c>
      <c r="Y84" s="4">
        <f t="shared" si="24"/>
        <v>0</v>
      </c>
      <c r="Z84" s="6">
        <v>99.513112459545795</v>
      </c>
      <c r="AA84" s="5">
        <v>81.870460217276559</v>
      </c>
      <c r="AB84" s="3">
        <f t="shared" si="25"/>
        <v>82.271027600064912</v>
      </c>
      <c r="AC84" s="4">
        <f t="shared" si="17"/>
        <v>0</v>
      </c>
      <c r="AD84" s="3">
        <f t="shared" si="18"/>
        <v>1</v>
      </c>
      <c r="AE84" s="2">
        <v>1</v>
      </c>
      <c r="AF84" s="1" t="str">
        <f t="shared" si="19"/>
        <v>14522</v>
      </c>
    </row>
    <row r="85" spans="1:32" ht="18" x14ac:dyDescent="0.2">
      <c r="A85" s="16" t="s">
        <v>718</v>
      </c>
      <c r="B85" s="16" t="s">
        <v>717</v>
      </c>
      <c r="C85" s="11">
        <v>5263</v>
      </c>
      <c r="D85" s="11">
        <v>5190</v>
      </c>
      <c r="E85" s="11">
        <v>-73</v>
      </c>
      <c r="F85" s="15">
        <v>2.2210220191109267</v>
      </c>
      <c r="G85" s="14">
        <f t="shared" si="14"/>
        <v>-32.867751589973807</v>
      </c>
      <c r="H85" s="4">
        <f t="shared" si="15"/>
        <v>0</v>
      </c>
      <c r="I85" s="11">
        <v>2629</v>
      </c>
      <c r="J85" s="11">
        <v>2651</v>
      </c>
      <c r="K85" s="23">
        <f t="shared" si="20"/>
        <v>22</v>
      </c>
      <c r="L85" s="25">
        <f t="shared" si="21"/>
        <v>-0.66934910164986838</v>
      </c>
      <c r="M85" s="4">
        <f t="shared" si="22"/>
        <v>0</v>
      </c>
      <c r="N85" s="11">
        <v>135</v>
      </c>
      <c r="O85" s="12">
        <v>5.1408987052551411E-2</v>
      </c>
      <c r="P85" s="11">
        <v>5346</v>
      </c>
      <c r="Q85" s="11">
        <v>-70.237934904601559</v>
      </c>
      <c r="R85" s="11">
        <v>36</v>
      </c>
      <c r="S85" s="11">
        <v>0</v>
      </c>
      <c r="T85" s="23">
        <f t="shared" si="16"/>
        <v>241.23793490460156</v>
      </c>
      <c r="U85" s="22">
        <f t="shared" si="27"/>
        <v>9.0998843796530199E-2</v>
      </c>
      <c r="V85" s="4">
        <f t="shared" si="23"/>
        <v>0</v>
      </c>
      <c r="W85" s="9">
        <v>5.33</v>
      </c>
      <c r="X85" s="20">
        <f t="shared" si="26"/>
        <v>99.59802800519742</v>
      </c>
      <c r="Y85" s="4">
        <f t="shared" si="24"/>
        <v>0</v>
      </c>
      <c r="Z85" s="6">
        <v>109.05292473383687</v>
      </c>
      <c r="AA85" s="5">
        <v>77.835642512773191</v>
      </c>
      <c r="AB85" s="3">
        <f t="shared" si="25"/>
        <v>71.37419074522299</v>
      </c>
      <c r="AC85" s="4">
        <f t="shared" si="17"/>
        <v>0</v>
      </c>
      <c r="AD85" s="3">
        <f t="shared" si="18"/>
        <v>0</v>
      </c>
      <c r="AE85" s="2">
        <v>1</v>
      </c>
      <c r="AF85" s="1" t="str">
        <f t="shared" si="19"/>
        <v>14522</v>
      </c>
    </row>
    <row r="86" spans="1:32" ht="18" x14ac:dyDescent="0.2">
      <c r="A86" s="16" t="s">
        <v>716</v>
      </c>
      <c r="B86" s="16" t="s">
        <v>715</v>
      </c>
      <c r="C86" s="11">
        <v>7490</v>
      </c>
      <c r="D86" s="11">
        <v>7231</v>
      </c>
      <c r="E86" s="11">
        <v>-259</v>
      </c>
      <c r="F86" s="15">
        <v>2.1225047853431773</v>
      </c>
      <c r="G86" s="14">
        <f t="shared" si="14"/>
        <v>-122.02563772223654</v>
      </c>
      <c r="H86" s="4">
        <f t="shared" si="15"/>
        <v>0</v>
      </c>
      <c r="I86" s="11">
        <v>4473</v>
      </c>
      <c r="J86" s="11">
        <v>4491</v>
      </c>
      <c r="K86" s="23">
        <f t="shared" si="20"/>
        <v>18</v>
      </c>
      <c r="L86" s="25">
        <f t="shared" si="21"/>
        <v>-0.14750998508176522</v>
      </c>
      <c r="M86" s="4">
        <f t="shared" si="22"/>
        <v>0</v>
      </c>
      <c r="N86" s="11">
        <v>733</v>
      </c>
      <c r="O86" s="12">
        <v>0.16416573348264277</v>
      </c>
      <c r="P86" s="11">
        <v>7762</v>
      </c>
      <c r="Q86" s="11">
        <v>-250.17611440350427</v>
      </c>
      <c r="R86" s="11">
        <v>27.333333333333332</v>
      </c>
      <c r="S86" s="11">
        <v>3.6666666666666665</v>
      </c>
      <c r="T86" s="23">
        <f t="shared" si="16"/>
        <v>1006.842781070171</v>
      </c>
      <c r="U86" s="22">
        <f t="shared" si="27"/>
        <v>0.22419122268318215</v>
      </c>
      <c r="V86" s="4">
        <f t="shared" si="23"/>
        <v>0</v>
      </c>
      <c r="W86" s="9">
        <v>4.7699999999999996</v>
      </c>
      <c r="X86" s="20">
        <f t="shared" si="26"/>
        <v>89.133694856433706</v>
      </c>
      <c r="Y86" s="4">
        <f t="shared" si="24"/>
        <v>0</v>
      </c>
      <c r="Z86" s="6">
        <v>97.61171087913371</v>
      </c>
      <c r="AA86" s="5">
        <v>87.255546083786811</v>
      </c>
      <c r="AB86" s="3">
        <f t="shared" si="25"/>
        <v>89.390448438947786</v>
      </c>
      <c r="AC86" s="4">
        <f t="shared" si="17"/>
        <v>0</v>
      </c>
      <c r="AD86" s="3">
        <f t="shared" si="18"/>
        <v>0</v>
      </c>
      <c r="AE86" s="2">
        <v>1</v>
      </c>
      <c r="AF86" s="1" t="str">
        <f t="shared" si="19"/>
        <v>14522</v>
      </c>
    </row>
    <row r="87" spans="1:32" ht="18" x14ac:dyDescent="0.2">
      <c r="A87" s="16" t="s">
        <v>714</v>
      </c>
      <c r="B87" s="16" t="s">
        <v>713</v>
      </c>
      <c r="C87" s="11">
        <v>4479</v>
      </c>
      <c r="D87" s="11">
        <v>4417</v>
      </c>
      <c r="E87" s="11">
        <v>-62</v>
      </c>
      <c r="F87" s="15">
        <v>2.0165474060822897</v>
      </c>
      <c r="G87" s="14">
        <f t="shared" si="14"/>
        <v>-30.745619871368376</v>
      </c>
      <c r="H87" s="4">
        <f t="shared" si="15"/>
        <v>0</v>
      </c>
      <c r="I87" s="11">
        <v>2466</v>
      </c>
      <c r="J87" s="11">
        <v>2534</v>
      </c>
      <c r="K87" s="23">
        <f t="shared" si="20"/>
        <v>68</v>
      </c>
      <c r="L87" s="25">
        <f t="shared" si="21"/>
        <v>-2.2116971550579954</v>
      </c>
      <c r="M87" s="4">
        <f t="shared" si="22"/>
        <v>0</v>
      </c>
      <c r="N87" s="11">
        <v>182</v>
      </c>
      <c r="O87" s="12">
        <v>7.3923639317627951E-2</v>
      </c>
      <c r="P87" s="11">
        <v>4509</v>
      </c>
      <c r="Q87" s="11">
        <v>-45.622532712353077</v>
      </c>
      <c r="R87" s="11">
        <v>75.333333333333329</v>
      </c>
      <c r="S87" s="11">
        <v>0</v>
      </c>
      <c r="T87" s="23">
        <f t="shared" si="16"/>
        <v>302.95586604568638</v>
      </c>
      <c r="U87" s="22">
        <f t="shared" si="27"/>
        <v>0.119556379654967</v>
      </c>
      <c r="V87" s="4">
        <f t="shared" si="23"/>
        <v>0</v>
      </c>
      <c r="W87" s="9">
        <v>5</v>
      </c>
      <c r="X87" s="20">
        <f t="shared" si="26"/>
        <v>93.431545971104526</v>
      </c>
      <c r="Y87" s="4">
        <f t="shared" si="24"/>
        <v>0</v>
      </c>
      <c r="Z87" s="6">
        <v>107.48706838397301</v>
      </c>
      <c r="AA87" s="5">
        <v>90.233084141399956</v>
      </c>
      <c r="AB87" s="3">
        <f t="shared" si="25"/>
        <v>83.947851121088235</v>
      </c>
      <c r="AC87" s="4">
        <f t="shared" si="17"/>
        <v>0</v>
      </c>
      <c r="AD87" s="3">
        <f t="shared" si="18"/>
        <v>0</v>
      </c>
      <c r="AE87" s="2">
        <v>1</v>
      </c>
      <c r="AF87" s="1" t="str">
        <f t="shared" si="19"/>
        <v>14522</v>
      </c>
    </row>
    <row r="88" spans="1:32" ht="18" x14ac:dyDescent="0.2">
      <c r="A88" s="16" t="s">
        <v>712</v>
      </c>
      <c r="B88" s="16" t="s">
        <v>711</v>
      </c>
      <c r="C88" s="11">
        <v>1527</v>
      </c>
      <c r="D88" s="11">
        <v>1492</v>
      </c>
      <c r="E88" s="11">
        <v>-35</v>
      </c>
      <c r="F88" s="15">
        <v>2.509584664536741</v>
      </c>
      <c r="G88" s="14">
        <f t="shared" si="14"/>
        <v>-13.946530872056016</v>
      </c>
      <c r="H88" s="4">
        <f t="shared" si="15"/>
        <v>0</v>
      </c>
      <c r="I88" s="11">
        <v>677</v>
      </c>
      <c r="J88" s="11">
        <v>682</v>
      </c>
      <c r="K88" s="23">
        <f t="shared" si="20"/>
        <v>5</v>
      </c>
      <c r="L88" s="25">
        <f t="shared" si="21"/>
        <v>-0.35851209493382014</v>
      </c>
      <c r="M88" s="4">
        <f t="shared" si="22"/>
        <v>0</v>
      </c>
      <c r="N88" s="11">
        <v>40</v>
      </c>
      <c r="O88" s="12">
        <v>5.8394160583941604E-2</v>
      </c>
      <c r="P88" s="11">
        <v>1571</v>
      </c>
      <c r="Q88" s="11">
        <v>-31.479312539783582</v>
      </c>
      <c r="R88" s="11">
        <v>5</v>
      </c>
      <c r="S88" s="11">
        <v>0.66666666666666663</v>
      </c>
      <c r="T88" s="23">
        <f t="shared" si="16"/>
        <v>75.812645873116907</v>
      </c>
      <c r="U88" s="22">
        <f t="shared" si="27"/>
        <v>0.1111622373506113</v>
      </c>
      <c r="V88" s="4">
        <f t="shared" si="23"/>
        <v>0</v>
      </c>
      <c r="W88" s="9">
        <v>4.99</v>
      </c>
      <c r="X88" s="20">
        <f t="shared" si="26"/>
        <v>93.244682879162312</v>
      </c>
      <c r="Y88" s="4">
        <f t="shared" si="24"/>
        <v>0</v>
      </c>
      <c r="Z88" s="6">
        <v>98.602508267085625</v>
      </c>
      <c r="AA88" s="5">
        <v>88.978736668497362</v>
      </c>
      <c r="AB88" s="3">
        <f t="shared" si="25"/>
        <v>90.239830844342976</v>
      </c>
      <c r="AC88" s="4">
        <f t="shared" si="17"/>
        <v>0</v>
      </c>
      <c r="AD88" s="3">
        <f t="shared" si="18"/>
        <v>0</v>
      </c>
      <c r="AE88" s="2">
        <v>1</v>
      </c>
      <c r="AF88" s="1" t="str">
        <f t="shared" si="19"/>
        <v>14522</v>
      </c>
    </row>
    <row r="89" spans="1:32" ht="18" x14ac:dyDescent="0.2">
      <c r="A89" s="16" t="s">
        <v>710</v>
      </c>
      <c r="B89" s="16" t="s">
        <v>709</v>
      </c>
      <c r="C89" s="11">
        <v>2698</v>
      </c>
      <c r="D89" s="11">
        <v>2712</v>
      </c>
      <c r="E89" s="11">
        <v>14</v>
      </c>
      <c r="F89" s="15">
        <v>2.3677966101694916</v>
      </c>
      <c r="G89" s="14">
        <f t="shared" si="14"/>
        <v>5.9126700071581961</v>
      </c>
      <c r="H89" s="4">
        <f t="shared" si="15"/>
        <v>1</v>
      </c>
      <c r="I89" s="11">
        <v>1318</v>
      </c>
      <c r="J89" s="11">
        <v>1324</v>
      </c>
      <c r="K89" s="23">
        <f t="shared" si="20"/>
        <v>6</v>
      </c>
      <c r="L89" s="25">
        <f t="shared" si="21"/>
        <v>1.0147699757869248</v>
      </c>
      <c r="M89" s="4">
        <f t="shared" si="22"/>
        <v>0</v>
      </c>
      <c r="N89" s="11">
        <v>108</v>
      </c>
      <c r="O89" s="12">
        <v>8.2066869300911852E-2</v>
      </c>
      <c r="P89" s="11">
        <v>2794</v>
      </c>
      <c r="Q89" s="11">
        <v>-34.631352899069434</v>
      </c>
      <c r="R89" s="11">
        <v>10.333333333333332</v>
      </c>
      <c r="S89" s="11">
        <v>0</v>
      </c>
      <c r="T89" s="23">
        <f t="shared" si="16"/>
        <v>152.96468623240278</v>
      </c>
      <c r="U89" s="22">
        <f t="shared" si="27"/>
        <v>0.11553224035679968</v>
      </c>
      <c r="V89" s="4">
        <f t="shared" si="23"/>
        <v>0</v>
      </c>
      <c r="W89" s="9">
        <v>4.18</v>
      </c>
      <c r="X89" s="20">
        <f t="shared" si="26"/>
        <v>78.108772431843391</v>
      </c>
      <c r="Y89" s="4">
        <f t="shared" si="24"/>
        <v>0</v>
      </c>
      <c r="Z89" s="6">
        <v>98.897736458014734</v>
      </c>
      <c r="AA89" s="5">
        <v>77.105477010777193</v>
      </c>
      <c r="AB89" s="3">
        <f t="shared" si="25"/>
        <v>77.964855185043533</v>
      </c>
      <c r="AC89" s="4">
        <f t="shared" si="17"/>
        <v>0</v>
      </c>
      <c r="AD89" s="3">
        <f t="shared" si="18"/>
        <v>1</v>
      </c>
      <c r="AE89" s="2">
        <v>1</v>
      </c>
      <c r="AF89" s="1" t="str">
        <f t="shared" si="19"/>
        <v>14522</v>
      </c>
    </row>
    <row r="90" spans="1:32" ht="18" x14ac:dyDescent="0.2">
      <c r="A90" s="16" t="s">
        <v>708</v>
      </c>
      <c r="B90" s="16" t="s">
        <v>707</v>
      </c>
      <c r="C90" s="11">
        <v>2236</v>
      </c>
      <c r="D90" s="11">
        <v>2164</v>
      </c>
      <c r="E90" s="11">
        <v>-72</v>
      </c>
      <c r="F90" s="15">
        <v>2.2447013487475913</v>
      </c>
      <c r="G90" s="14">
        <f t="shared" si="14"/>
        <v>-32.075536480686701</v>
      </c>
      <c r="H90" s="4">
        <f t="shared" si="15"/>
        <v>0</v>
      </c>
      <c r="I90" s="11">
        <v>1159</v>
      </c>
      <c r="J90" s="11">
        <v>1162</v>
      </c>
      <c r="K90" s="23">
        <f t="shared" si="20"/>
        <v>3</v>
      </c>
      <c r="L90" s="25">
        <f t="shared" si="21"/>
        <v>-9.3529222864482967E-2</v>
      </c>
      <c r="M90" s="4">
        <f t="shared" si="22"/>
        <v>0</v>
      </c>
      <c r="N90" s="11">
        <v>100</v>
      </c>
      <c r="O90" s="12">
        <v>8.6281276962899056E-2</v>
      </c>
      <c r="P90" s="11">
        <v>2330</v>
      </c>
      <c r="Q90" s="11">
        <v>-73.951931330472107</v>
      </c>
      <c r="R90" s="11">
        <v>3</v>
      </c>
      <c r="S90" s="11">
        <v>2</v>
      </c>
      <c r="T90" s="23">
        <f t="shared" si="16"/>
        <v>174.95193133047212</v>
      </c>
      <c r="U90" s="22">
        <f t="shared" si="27"/>
        <v>0.15056104245307411</v>
      </c>
      <c r="V90" s="4">
        <f t="shared" si="23"/>
        <v>0</v>
      </c>
      <c r="W90" s="9">
        <v>4.79</v>
      </c>
      <c r="X90" s="20">
        <f t="shared" si="26"/>
        <v>89.507421040318135</v>
      </c>
      <c r="Y90" s="4">
        <f t="shared" si="24"/>
        <v>0</v>
      </c>
      <c r="Z90" s="6">
        <v>99.981873172598839</v>
      </c>
      <c r="AA90" s="5">
        <v>88.357711694168117</v>
      </c>
      <c r="AB90" s="3">
        <f t="shared" si="25"/>
        <v>88.373731047863131</v>
      </c>
      <c r="AC90" s="4">
        <f t="shared" si="17"/>
        <v>0</v>
      </c>
      <c r="AD90" s="3">
        <f t="shared" si="18"/>
        <v>0</v>
      </c>
      <c r="AE90" s="2">
        <v>1</v>
      </c>
      <c r="AF90" s="1" t="str">
        <f t="shared" si="19"/>
        <v>14522</v>
      </c>
    </row>
    <row r="91" spans="1:32" ht="18" x14ac:dyDescent="0.2">
      <c r="A91" s="16" t="s">
        <v>706</v>
      </c>
      <c r="B91" s="16" t="s">
        <v>705</v>
      </c>
      <c r="C91" s="11">
        <v>8685</v>
      </c>
      <c r="D91" s="11">
        <v>8386</v>
      </c>
      <c r="E91" s="11">
        <v>-299</v>
      </c>
      <c r="F91" s="15">
        <v>2.0905874026893136</v>
      </c>
      <c r="G91" s="14">
        <f t="shared" si="14"/>
        <v>-143.0220040622884</v>
      </c>
      <c r="H91" s="4">
        <f t="shared" si="15"/>
        <v>0</v>
      </c>
      <c r="I91" s="11">
        <v>5002</v>
      </c>
      <c r="J91" s="11">
        <v>5011</v>
      </c>
      <c r="K91" s="23">
        <f t="shared" si="20"/>
        <v>9</v>
      </c>
      <c r="L91" s="25">
        <f t="shared" si="21"/>
        <v>-6.292738001405962E-2</v>
      </c>
      <c r="M91" s="4">
        <f t="shared" si="22"/>
        <v>0</v>
      </c>
      <c r="N91" s="11">
        <v>640</v>
      </c>
      <c r="O91" s="12">
        <v>0.12743926722421345</v>
      </c>
      <c r="P91" s="11">
        <v>8862</v>
      </c>
      <c r="Q91" s="11">
        <v>-227.68720379146919</v>
      </c>
      <c r="R91" s="11">
        <v>24.666666666666664</v>
      </c>
      <c r="S91" s="11">
        <v>26.666666666666664</v>
      </c>
      <c r="T91" s="23">
        <f t="shared" si="16"/>
        <v>865.68720379146919</v>
      </c>
      <c r="U91" s="22">
        <f t="shared" si="27"/>
        <v>0.17275737453431833</v>
      </c>
      <c r="V91" s="4">
        <f t="shared" si="23"/>
        <v>0</v>
      </c>
      <c r="W91" s="9">
        <v>4.58</v>
      </c>
      <c r="X91" s="20">
        <f t="shared" si="26"/>
        <v>85.583296109531744</v>
      </c>
      <c r="Y91" s="4">
        <f t="shared" si="24"/>
        <v>0</v>
      </c>
      <c r="Z91" s="6">
        <v>97.721405375165943</v>
      </c>
      <c r="AA91" s="5">
        <v>84.483991557263067</v>
      </c>
      <c r="AB91" s="3">
        <f t="shared" si="25"/>
        <v>86.453926069643984</v>
      </c>
      <c r="AC91" s="4">
        <f t="shared" si="17"/>
        <v>0</v>
      </c>
      <c r="AD91" s="3">
        <f t="shared" si="18"/>
        <v>0</v>
      </c>
      <c r="AE91" s="2">
        <v>1</v>
      </c>
      <c r="AF91" s="1" t="str">
        <f t="shared" si="19"/>
        <v>14522</v>
      </c>
    </row>
    <row r="92" spans="1:32" ht="18" x14ac:dyDescent="0.2">
      <c r="A92" s="16" t="s">
        <v>704</v>
      </c>
      <c r="B92" s="16" t="s">
        <v>703</v>
      </c>
      <c r="C92" s="11">
        <v>3510</v>
      </c>
      <c r="D92" s="11">
        <v>3406</v>
      </c>
      <c r="E92" s="11">
        <v>-104</v>
      </c>
      <c r="F92" s="15">
        <v>2.1985203452527742</v>
      </c>
      <c r="G92" s="14">
        <f t="shared" si="14"/>
        <v>-47.304542905215932</v>
      </c>
      <c r="H92" s="4">
        <f t="shared" si="15"/>
        <v>0</v>
      </c>
      <c r="I92" s="11">
        <v>1849</v>
      </c>
      <c r="J92" s="11">
        <v>1861</v>
      </c>
      <c r="K92" s="23">
        <f t="shared" si="20"/>
        <v>12</v>
      </c>
      <c r="L92" s="25">
        <f t="shared" si="21"/>
        <v>-0.25367542445224317</v>
      </c>
      <c r="M92" s="4">
        <f t="shared" si="22"/>
        <v>0</v>
      </c>
      <c r="N92" s="11">
        <v>190</v>
      </c>
      <c r="O92" s="12">
        <v>0.10275824770146025</v>
      </c>
      <c r="P92" s="11">
        <v>3566</v>
      </c>
      <c r="Q92" s="11">
        <v>-72.77621985417835</v>
      </c>
      <c r="R92" s="11">
        <v>27.666666666666668</v>
      </c>
      <c r="S92" s="11">
        <v>0</v>
      </c>
      <c r="T92" s="23">
        <f t="shared" si="16"/>
        <v>290.44288652084504</v>
      </c>
      <c r="U92" s="22">
        <f t="shared" si="27"/>
        <v>0.1560681819026572</v>
      </c>
      <c r="V92" s="4">
        <f t="shared" si="23"/>
        <v>0</v>
      </c>
      <c r="W92" s="9">
        <v>4.59</v>
      </c>
      <c r="X92" s="20">
        <f t="shared" si="26"/>
        <v>85.770159201473959</v>
      </c>
      <c r="Y92" s="4">
        <f t="shared" si="24"/>
        <v>0</v>
      </c>
      <c r="Z92" s="6">
        <v>96.113189752041976</v>
      </c>
      <c r="AA92" s="5">
        <v>83.257313513909779</v>
      </c>
      <c r="AB92" s="3">
        <f t="shared" si="25"/>
        <v>86.624233082578485</v>
      </c>
      <c r="AC92" s="4">
        <f t="shared" si="17"/>
        <v>0</v>
      </c>
      <c r="AD92" s="3">
        <f t="shared" si="18"/>
        <v>0</v>
      </c>
      <c r="AE92" s="2">
        <v>1</v>
      </c>
      <c r="AF92" s="1" t="str">
        <f t="shared" si="19"/>
        <v>14522</v>
      </c>
    </row>
    <row r="93" spans="1:32" ht="18" x14ac:dyDescent="0.2">
      <c r="A93" s="16" t="s">
        <v>702</v>
      </c>
      <c r="B93" s="16" t="s">
        <v>701</v>
      </c>
      <c r="C93" s="11">
        <v>7449</v>
      </c>
      <c r="D93" s="11">
        <v>7236</v>
      </c>
      <c r="E93" s="11">
        <v>-213</v>
      </c>
      <c r="F93" s="15">
        <v>2.2695547533092659</v>
      </c>
      <c r="G93" s="14">
        <f t="shared" si="14"/>
        <v>-93.851007423117707</v>
      </c>
      <c r="H93" s="4">
        <f t="shared" si="15"/>
        <v>0</v>
      </c>
      <c r="I93" s="11">
        <v>3651</v>
      </c>
      <c r="J93" s="11">
        <v>3697</v>
      </c>
      <c r="K93" s="23">
        <f t="shared" si="20"/>
        <v>46</v>
      </c>
      <c r="L93" s="25">
        <f t="shared" si="21"/>
        <v>-0.49013858522171944</v>
      </c>
      <c r="M93" s="4">
        <f t="shared" si="22"/>
        <v>0</v>
      </c>
      <c r="N93" s="11">
        <v>248</v>
      </c>
      <c r="O93" s="12">
        <v>6.822558459422283E-2</v>
      </c>
      <c r="P93" s="11">
        <v>7544</v>
      </c>
      <c r="Q93" s="11">
        <v>-135.70943796394485</v>
      </c>
      <c r="R93" s="11">
        <v>62.666666666666664</v>
      </c>
      <c r="S93" s="11">
        <v>5</v>
      </c>
      <c r="T93" s="23">
        <f t="shared" si="16"/>
        <v>441.37610463061156</v>
      </c>
      <c r="U93" s="22">
        <f t="shared" si="27"/>
        <v>0.11938763987844511</v>
      </c>
      <c r="V93" s="4">
        <f t="shared" si="23"/>
        <v>0</v>
      </c>
      <c r="W93" s="9">
        <v>4.84</v>
      </c>
      <c r="X93" s="20">
        <f t="shared" si="26"/>
        <v>90.44173650002918</v>
      </c>
      <c r="Y93" s="4">
        <f t="shared" si="24"/>
        <v>0</v>
      </c>
      <c r="Z93" s="6">
        <v>119.92734229684226</v>
      </c>
      <c r="AA93" s="5">
        <v>89.280026012478857</v>
      </c>
      <c r="AB93" s="3">
        <f t="shared" si="25"/>
        <v>74.445096758247459</v>
      </c>
      <c r="AC93" s="4">
        <f t="shared" si="17"/>
        <v>0</v>
      </c>
      <c r="AD93" s="3">
        <f t="shared" si="18"/>
        <v>0</v>
      </c>
      <c r="AE93" s="2">
        <v>1</v>
      </c>
      <c r="AF93" s="1" t="str">
        <f t="shared" si="19"/>
        <v>14522</v>
      </c>
    </row>
    <row r="94" spans="1:32" ht="18" x14ac:dyDescent="0.2">
      <c r="A94" s="16" t="s">
        <v>700</v>
      </c>
      <c r="B94" s="16" t="s">
        <v>699</v>
      </c>
      <c r="C94" s="11">
        <v>2725</v>
      </c>
      <c r="D94" s="11">
        <v>2709</v>
      </c>
      <c r="E94" s="11">
        <v>-16</v>
      </c>
      <c r="F94" s="15">
        <v>2.4370245139475908</v>
      </c>
      <c r="G94" s="14">
        <f t="shared" si="14"/>
        <v>-6.5653832813041975</v>
      </c>
      <c r="H94" s="4">
        <f t="shared" si="15"/>
        <v>0</v>
      </c>
      <c r="I94" s="11">
        <v>1305</v>
      </c>
      <c r="J94" s="11">
        <v>1318</v>
      </c>
      <c r="K94" s="23">
        <f t="shared" si="20"/>
        <v>13</v>
      </c>
      <c r="L94" s="25">
        <f t="shared" si="21"/>
        <v>-1.9800824175824174</v>
      </c>
      <c r="M94" s="4">
        <f t="shared" si="22"/>
        <v>0</v>
      </c>
      <c r="N94" s="11">
        <v>88</v>
      </c>
      <c r="O94" s="12">
        <v>6.7175572519083973E-2</v>
      </c>
      <c r="P94" s="11">
        <v>2883</v>
      </c>
      <c r="Q94" s="11">
        <v>-71.39854318418314</v>
      </c>
      <c r="R94" s="11">
        <v>16</v>
      </c>
      <c r="S94" s="11">
        <v>0.66666666666666663</v>
      </c>
      <c r="T94" s="23">
        <f t="shared" si="16"/>
        <v>174.7318765175165</v>
      </c>
      <c r="U94" s="22">
        <f t="shared" si="27"/>
        <v>0.13257350266882892</v>
      </c>
      <c r="V94" s="4">
        <f t="shared" si="23"/>
        <v>0</v>
      </c>
      <c r="W94" s="9">
        <v>4.6900000000000004</v>
      </c>
      <c r="X94" s="20">
        <f t="shared" si="26"/>
        <v>87.638790120896061</v>
      </c>
      <c r="Y94" s="4">
        <f t="shared" si="24"/>
        <v>0</v>
      </c>
      <c r="Z94" s="6">
        <v>110.77824768753564</v>
      </c>
      <c r="AA94" s="5">
        <v>83.629313622295115</v>
      </c>
      <c r="AB94" s="3">
        <f t="shared" si="25"/>
        <v>75.492540609761591</v>
      </c>
      <c r="AC94" s="4">
        <f t="shared" si="17"/>
        <v>0</v>
      </c>
      <c r="AD94" s="3">
        <f t="shared" si="18"/>
        <v>0</v>
      </c>
      <c r="AE94" s="2">
        <v>1</v>
      </c>
      <c r="AF94" s="1" t="str">
        <f t="shared" si="19"/>
        <v>14522</v>
      </c>
    </row>
    <row r="95" spans="1:32" ht="18" x14ac:dyDescent="0.2">
      <c r="A95" s="16" t="s">
        <v>698</v>
      </c>
      <c r="B95" s="16" t="s">
        <v>697</v>
      </c>
      <c r="C95" s="11">
        <v>4645</v>
      </c>
      <c r="D95" s="11">
        <v>4376</v>
      </c>
      <c r="E95" s="11">
        <v>-269</v>
      </c>
      <c r="F95" s="15">
        <v>2.1167785234899328</v>
      </c>
      <c r="G95" s="14">
        <f t="shared" si="14"/>
        <v>-127.07989854153456</v>
      </c>
      <c r="H95" s="4">
        <f t="shared" si="15"/>
        <v>0</v>
      </c>
      <c r="I95" s="11">
        <v>2584</v>
      </c>
      <c r="J95" s="11">
        <v>2588</v>
      </c>
      <c r="K95" s="23">
        <f t="shared" si="20"/>
        <v>4</v>
      </c>
      <c r="L95" s="25">
        <f t="shared" si="21"/>
        <v>-3.1476260572341007E-2</v>
      </c>
      <c r="M95" s="4">
        <f t="shared" si="22"/>
        <v>0</v>
      </c>
      <c r="N95" s="11">
        <v>271</v>
      </c>
      <c r="O95" s="12">
        <v>0.10479505027068832</v>
      </c>
      <c r="P95" s="11">
        <v>4731</v>
      </c>
      <c r="Q95" s="11">
        <v>-167.70767279644897</v>
      </c>
      <c r="R95" s="11">
        <v>14.333333333333334</v>
      </c>
      <c r="S95" s="11">
        <v>14</v>
      </c>
      <c r="T95" s="23">
        <f t="shared" si="16"/>
        <v>439.04100612978226</v>
      </c>
      <c r="U95" s="22">
        <f t="shared" si="27"/>
        <v>0.16964490190486178</v>
      </c>
      <c r="V95" s="4">
        <f t="shared" si="23"/>
        <v>0</v>
      </c>
      <c r="W95" s="9">
        <v>4.57</v>
      </c>
      <c r="X95" s="20">
        <f t="shared" si="26"/>
        <v>85.396433017589544</v>
      </c>
      <c r="Y95" s="4">
        <f t="shared" si="24"/>
        <v>0</v>
      </c>
      <c r="Z95" s="6">
        <v>89.63147620298534</v>
      </c>
      <c r="AA95" s="5">
        <v>84.299528693600919</v>
      </c>
      <c r="AB95" s="3">
        <f t="shared" si="25"/>
        <v>94.051255501684082</v>
      </c>
      <c r="AC95" s="4">
        <f t="shared" si="17"/>
        <v>0</v>
      </c>
      <c r="AD95" s="3">
        <f t="shared" si="18"/>
        <v>0</v>
      </c>
      <c r="AE95" s="2">
        <v>1</v>
      </c>
      <c r="AF95" s="1" t="str">
        <f t="shared" si="19"/>
        <v>14522</v>
      </c>
    </row>
    <row r="96" spans="1:32" ht="18" x14ac:dyDescent="0.2">
      <c r="A96" s="16" t="s">
        <v>696</v>
      </c>
      <c r="B96" s="16" t="s">
        <v>695</v>
      </c>
      <c r="C96" s="11">
        <v>15135</v>
      </c>
      <c r="D96" s="11">
        <v>14939</v>
      </c>
      <c r="E96" s="11">
        <v>-196</v>
      </c>
      <c r="F96" s="15">
        <v>1.7952158693115519</v>
      </c>
      <c r="G96" s="14">
        <f t="shared" si="14"/>
        <v>-109.17907052323692</v>
      </c>
      <c r="H96" s="4">
        <f t="shared" si="15"/>
        <v>0</v>
      </c>
      <c r="I96" s="11">
        <v>9742</v>
      </c>
      <c r="J96" s="11">
        <v>9706</v>
      </c>
      <c r="K96" s="23">
        <f t="shared" si="20"/>
        <v>-36</v>
      </c>
      <c r="L96" s="25">
        <f t="shared" si="21"/>
        <v>0.32973352701640751</v>
      </c>
      <c r="M96" s="4">
        <f t="shared" si="22"/>
        <v>0</v>
      </c>
      <c r="N96" s="11">
        <v>968</v>
      </c>
      <c r="O96" s="12">
        <v>9.9220992209922101E-2</v>
      </c>
      <c r="P96" s="11">
        <v>15385</v>
      </c>
      <c r="Q96" s="11">
        <v>-248.43808904777381</v>
      </c>
      <c r="R96" s="11">
        <v>53.666666666666664</v>
      </c>
      <c r="S96" s="11">
        <v>90</v>
      </c>
      <c r="T96" s="23">
        <f t="shared" si="16"/>
        <v>1180.1047557144404</v>
      </c>
      <c r="U96" s="22">
        <f t="shared" si="27"/>
        <v>0.12158507683025349</v>
      </c>
      <c r="V96" s="4">
        <f t="shared" si="23"/>
        <v>0</v>
      </c>
      <c r="W96" s="9">
        <v>5.15</v>
      </c>
      <c r="X96" s="20">
        <f t="shared" si="26"/>
        <v>96.234492350237659</v>
      </c>
      <c r="Y96" s="4">
        <f t="shared" si="24"/>
        <v>0</v>
      </c>
      <c r="Z96" s="6">
        <v>93.47649678780688</v>
      </c>
      <c r="AA96" s="5">
        <v>88.855146549843724</v>
      </c>
      <c r="AB96" s="3">
        <f t="shared" si="25"/>
        <v>95.056136679518815</v>
      </c>
      <c r="AC96" s="4">
        <f t="shared" si="17"/>
        <v>0</v>
      </c>
      <c r="AD96" s="3">
        <f t="shared" si="18"/>
        <v>0</v>
      </c>
      <c r="AE96" s="2">
        <v>1</v>
      </c>
      <c r="AF96" s="1" t="str">
        <f t="shared" si="19"/>
        <v>14522</v>
      </c>
    </row>
    <row r="97" spans="1:32" ht="18" x14ac:dyDescent="0.2">
      <c r="A97" s="16" t="s">
        <v>694</v>
      </c>
      <c r="B97" s="16" t="s">
        <v>693</v>
      </c>
      <c r="C97" s="11">
        <v>2166</v>
      </c>
      <c r="D97" s="11">
        <v>2113</v>
      </c>
      <c r="E97" s="11">
        <v>-53</v>
      </c>
      <c r="F97" s="15">
        <v>2.1688055281342549</v>
      </c>
      <c r="G97" s="14">
        <f t="shared" si="14"/>
        <v>-24.437414656349567</v>
      </c>
      <c r="H97" s="4">
        <f t="shared" si="15"/>
        <v>0</v>
      </c>
      <c r="I97" s="11">
        <v>1109</v>
      </c>
      <c r="J97" s="11">
        <v>1116</v>
      </c>
      <c r="K97" s="23">
        <f t="shared" si="20"/>
        <v>7</v>
      </c>
      <c r="L97" s="25">
        <f t="shared" si="21"/>
        <v>-0.28644601314980722</v>
      </c>
      <c r="M97" s="4">
        <f t="shared" si="22"/>
        <v>0</v>
      </c>
      <c r="N97" s="11">
        <v>78</v>
      </c>
      <c r="O97" s="12">
        <v>7.0270270270270274E-2</v>
      </c>
      <c r="P97" s="11">
        <v>2197</v>
      </c>
      <c r="Q97" s="11">
        <v>-38.730996813837045</v>
      </c>
      <c r="R97" s="11">
        <v>11.666666666666666</v>
      </c>
      <c r="S97" s="11">
        <v>0</v>
      </c>
      <c r="T97" s="23">
        <f t="shared" si="16"/>
        <v>128.3976634805037</v>
      </c>
      <c r="U97" s="22">
        <f t="shared" si="27"/>
        <v>0.11505166978539758</v>
      </c>
      <c r="V97" s="4">
        <f t="shared" si="23"/>
        <v>0</v>
      </c>
      <c r="W97" s="9">
        <v>4.84</v>
      </c>
      <c r="X97" s="20">
        <f t="shared" si="26"/>
        <v>90.44173650002918</v>
      </c>
      <c r="Y97" s="4">
        <f t="shared" si="24"/>
        <v>0</v>
      </c>
      <c r="Z97" s="6">
        <v>118.1382051300548</v>
      </c>
      <c r="AA97" s="5">
        <v>89.280026012478857</v>
      </c>
      <c r="AB97" s="3">
        <f t="shared" si="25"/>
        <v>75.572526190145808</v>
      </c>
      <c r="AC97" s="4">
        <f t="shared" si="17"/>
        <v>0</v>
      </c>
      <c r="AD97" s="3">
        <f t="shared" si="18"/>
        <v>0</v>
      </c>
      <c r="AE97" s="2">
        <v>1</v>
      </c>
      <c r="AF97" s="1" t="str">
        <f t="shared" si="19"/>
        <v>14522</v>
      </c>
    </row>
    <row r="98" spans="1:32" ht="18" x14ac:dyDescent="0.2">
      <c r="A98" s="16" t="s">
        <v>692</v>
      </c>
      <c r="B98" s="16" t="s">
        <v>691</v>
      </c>
      <c r="C98" s="11">
        <v>2669</v>
      </c>
      <c r="D98" s="11">
        <v>2557</v>
      </c>
      <c r="E98" s="11">
        <v>-112</v>
      </c>
      <c r="F98" s="15">
        <v>2.2219471947194718</v>
      </c>
      <c r="G98" s="14">
        <f t="shared" si="14"/>
        <v>-50.406238395841072</v>
      </c>
      <c r="H98" s="4">
        <f t="shared" si="15"/>
        <v>0</v>
      </c>
      <c r="I98" s="11">
        <v>1295</v>
      </c>
      <c r="J98" s="11">
        <v>1297</v>
      </c>
      <c r="K98" s="23">
        <f t="shared" si="20"/>
        <v>2</v>
      </c>
      <c r="L98" s="25">
        <f t="shared" si="21"/>
        <v>-3.9677628477133423E-2</v>
      </c>
      <c r="M98" s="4">
        <f t="shared" si="22"/>
        <v>0</v>
      </c>
      <c r="N98" s="11">
        <v>75</v>
      </c>
      <c r="O98" s="12">
        <v>5.7870370370370371E-2</v>
      </c>
      <c r="P98" s="11">
        <v>2693</v>
      </c>
      <c r="Q98" s="11">
        <v>-61.207575194949875</v>
      </c>
      <c r="R98" s="11">
        <v>6</v>
      </c>
      <c r="S98" s="11">
        <v>3</v>
      </c>
      <c r="T98" s="23">
        <f t="shared" si="16"/>
        <v>139.20757519494987</v>
      </c>
      <c r="U98" s="22">
        <f t="shared" si="27"/>
        <v>0.10733043577097137</v>
      </c>
      <c r="V98" s="4">
        <f t="shared" si="23"/>
        <v>0</v>
      </c>
      <c r="W98" s="9">
        <v>4.76</v>
      </c>
      <c r="X98" s="20">
        <f t="shared" si="26"/>
        <v>88.946831764491506</v>
      </c>
      <c r="Y98" s="4">
        <f t="shared" si="24"/>
        <v>0</v>
      </c>
      <c r="Z98" s="6">
        <v>92.226622505694891</v>
      </c>
      <c r="AA98" s="5">
        <v>87.804323103181687</v>
      </c>
      <c r="AB98" s="3">
        <f t="shared" si="25"/>
        <v>95.204964377568814</v>
      </c>
      <c r="AC98" s="4">
        <f t="shared" si="17"/>
        <v>0</v>
      </c>
      <c r="AD98" s="3">
        <f t="shared" si="18"/>
        <v>0</v>
      </c>
      <c r="AE98" s="2">
        <v>1</v>
      </c>
      <c r="AF98" s="1" t="str">
        <f t="shared" si="19"/>
        <v>14522</v>
      </c>
    </row>
    <row r="99" spans="1:32" ht="18" x14ac:dyDescent="0.2">
      <c r="A99" s="16" t="s">
        <v>690</v>
      </c>
      <c r="B99" s="16" t="s">
        <v>689</v>
      </c>
      <c r="C99" s="11">
        <v>2829</v>
      </c>
      <c r="D99" s="11">
        <v>2678</v>
      </c>
      <c r="E99" s="11">
        <v>-151</v>
      </c>
      <c r="F99" s="15">
        <v>2.2327188940092166</v>
      </c>
      <c r="G99" s="14">
        <f t="shared" si="14"/>
        <v>-67.630546955624354</v>
      </c>
      <c r="H99" s="4">
        <f t="shared" si="15"/>
        <v>0</v>
      </c>
      <c r="I99" s="11">
        <v>1524</v>
      </c>
      <c r="J99" s="11">
        <v>1525</v>
      </c>
      <c r="K99" s="23">
        <f t="shared" si="20"/>
        <v>1</v>
      </c>
      <c r="L99" s="25">
        <f t="shared" si="21"/>
        <v>-1.4786217841120639E-2</v>
      </c>
      <c r="M99" s="4">
        <f t="shared" si="22"/>
        <v>0</v>
      </c>
      <c r="N99" s="11">
        <v>171</v>
      </c>
      <c r="O99" s="12">
        <v>0.11053652230122818</v>
      </c>
      <c r="P99" s="11">
        <v>2907</v>
      </c>
      <c r="Q99" s="11">
        <v>-102.56553147574819</v>
      </c>
      <c r="R99" s="11">
        <v>1</v>
      </c>
      <c r="S99" s="11">
        <v>0</v>
      </c>
      <c r="T99" s="23">
        <f t="shared" si="16"/>
        <v>274.56553147574817</v>
      </c>
      <c r="U99" s="22">
        <f t="shared" si="27"/>
        <v>0.18004297145950701</v>
      </c>
      <c r="V99" s="4">
        <f t="shared" si="23"/>
        <v>0</v>
      </c>
      <c r="W99" s="9">
        <v>4.76</v>
      </c>
      <c r="X99" s="20">
        <f t="shared" si="26"/>
        <v>88.946831764491506</v>
      </c>
      <c r="Y99" s="4">
        <f t="shared" si="24"/>
        <v>0</v>
      </c>
      <c r="Z99" s="6">
        <v>91.339145522131318</v>
      </c>
      <c r="AA99" s="5">
        <v>87.804323103181687</v>
      </c>
      <c r="AB99" s="3">
        <f t="shared" si="25"/>
        <v>96.130002751018566</v>
      </c>
      <c r="AC99" s="4">
        <f t="shared" si="17"/>
        <v>0</v>
      </c>
      <c r="AD99" s="3">
        <f t="shared" si="18"/>
        <v>0</v>
      </c>
      <c r="AE99" s="2">
        <v>1</v>
      </c>
      <c r="AF99" s="1" t="str">
        <f t="shared" si="19"/>
        <v>14522</v>
      </c>
    </row>
    <row r="100" spans="1:32" ht="18" x14ac:dyDescent="0.2">
      <c r="A100" s="16" t="s">
        <v>688</v>
      </c>
      <c r="B100" s="16" t="s">
        <v>687</v>
      </c>
      <c r="C100" s="11">
        <v>4990</v>
      </c>
      <c r="D100" s="11">
        <v>4909</v>
      </c>
      <c r="E100" s="11">
        <v>-81</v>
      </c>
      <c r="F100" s="15">
        <v>2.1688869789428447</v>
      </c>
      <c r="G100" s="14">
        <f t="shared" si="14"/>
        <v>-37.346344362987914</v>
      </c>
      <c r="H100" s="4">
        <f t="shared" si="15"/>
        <v>0</v>
      </c>
      <c r="I100" s="11">
        <v>2545</v>
      </c>
      <c r="J100" s="11">
        <v>2560</v>
      </c>
      <c r="K100" s="23">
        <f t="shared" si="20"/>
        <v>15</v>
      </c>
      <c r="L100" s="25">
        <f t="shared" si="21"/>
        <v>-0.40164573684126759</v>
      </c>
      <c r="M100" s="4">
        <f t="shared" si="22"/>
        <v>0</v>
      </c>
      <c r="N100" s="11">
        <v>144</v>
      </c>
      <c r="O100" s="12">
        <v>5.6715242221346988E-2</v>
      </c>
      <c r="P100" s="11">
        <v>5047</v>
      </c>
      <c r="Q100" s="11">
        <v>-63.627105211016449</v>
      </c>
      <c r="R100" s="11">
        <v>26.666666666666668</v>
      </c>
      <c r="S100" s="11">
        <v>4</v>
      </c>
      <c r="T100" s="23">
        <f t="shared" si="16"/>
        <v>230.2937718776831</v>
      </c>
      <c r="U100" s="22">
        <f t="shared" si="27"/>
        <v>8.9958504639719966E-2</v>
      </c>
      <c r="V100" s="4">
        <f t="shared" si="23"/>
        <v>0</v>
      </c>
      <c r="W100" s="9">
        <v>5</v>
      </c>
      <c r="X100" s="20">
        <f t="shared" si="26"/>
        <v>93.431545971104526</v>
      </c>
      <c r="Y100" s="4">
        <f t="shared" si="24"/>
        <v>0</v>
      </c>
      <c r="Z100" s="6">
        <v>123.52405295573361</v>
      </c>
      <c r="AA100" s="5">
        <v>90.694241300555305</v>
      </c>
      <c r="AB100" s="3">
        <f t="shared" si="25"/>
        <v>73.422332841569514</v>
      </c>
      <c r="AC100" s="4">
        <f t="shared" si="17"/>
        <v>0</v>
      </c>
      <c r="AD100" s="3">
        <f t="shared" si="18"/>
        <v>0</v>
      </c>
      <c r="AE100" s="2">
        <v>1</v>
      </c>
      <c r="AF100" s="1" t="str">
        <f t="shared" si="19"/>
        <v>14522</v>
      </c>
    </row>
    <row r="101" spans="1:32" ht="18" x14ac:dyDescent="0.2">
      <c r="A101" s="16" t="s">
        <v>686</v>
      </c>
      <c r="B101" s="16" t="s">
        <v>685</v>
      </c>
      <c r="C101" s="11">
        <v>3397</v>
      </c>
      <c r="D101" s="11">
        <v>3346</v>
      </c>
      <c r="E101" s="11">
        <v>-51</v>
      </c>
      <c r="F101" s="15">
        <v>2.326407506702413</v>
      </c>
      <c r="G101" s="14">
        <f t="shared" si="14"/>
        <v>-21.922212618841829</v>
      </c>
      <c r="H101" s="4">
        <f t="shared" si="15"/>
        <v>0</v>
      </c>
      <c r="I101" s="11">
        <v>1597</v>
      </c>
      <c r="J101" s="11">
        <v>1613</v>
      </c>
      <c r="K101" s="23">
        <f t="shared" si="20"/>
        <v>16</v>
      </c>
      <c r="L101" s="25">
        <f t="shared" si="21"/>
        <v>-0.72985333543605124</v>
      </c>
      <c r="M101" s="4">
        <f t="shared" si="22"/>
        <v>0</v>
      </c>
      <c r="N101" s="11">
        <v>86</v>
      </c>
      <c r="O101" s="12">
        <v>5.3817271589486862E-2</v>
      </c>
      <c r="P101" s="11">
        <v>3471</v>
      </c>
      <c r="Q101" s="11">
        <v>-53.730913281475075</v>
      </c>
      <c r="R101" s="11">
        <v>22</v>
      </c>
      <c r="S101" s="11">
        <v>1</v>
      </c>
      <c r="T101" s="23">
        <f t="shared" si="16"/>
        <v>160.73091328147507</v>
      </c>
      <c r="U101" s="22">
        <f t="shared" si="27"/>
        <v>9.9647187403270346E-2</v>
      </c>
      <c r="V101" s="4">
        <f t="shared" si="23"/>
        <v>0</v>
      </c>
      <c r="W101" s="9">
        <v>4.91</v>
      </c>
      <c r="X101" s="20">
        <f t="shared" si="26"/>
        <v>91.749778143624653</v>
      </c>
      <c r="Y101" s="4">
        <f t="shared" si="24"/>
        <v>0</v>
      </c>
      <c r="Z101" s="6">
        <v>116.53424013339935</v>
      </c>
      <c r="AA101" s="5">
        <v>92.080787159082448</v>
      </c>
      <c r="AB101" s="3">
        <f t="shared" si="25"/>
        <v>79.016078925537684</v>
      </c>
      <c r="AC101" s="4">
        <f t="shared" si="17"/>
        <v>0</v>
      </c>
      <c r="AD101" s="3">
        <f t="shared" si="18"/>
        <v>0</v>
      </c>
      <c r="AE101" s="2">
        <v>1</v>
      </c>
      <c r="AF101" s="1" t="str">
        <f t="shared" si="19"/>
        <v>14522</v>
      </c>
    </row>
    <row r="102" spans="1:32" ht="18" x14ac:dyDescent="0.2">
      <c r="A102" s="16" t="s">
        <v>684</v>
      </c>
      <c r="B102" s="16" t="s">
        <v>683</v>
      </c>
      <c r="C102" s="11">
        <v>8366</v>
      </c>
      <c r="D102" s="11">
        <v>8172</v>
      </c>
      <c r="E102" s="11">
        <v>-194</v>
      </c>
      <c r="F102" s="15">
        <v>2.1419645088727819</v>
      </c>
      <c r="G102" s="14">
        <f t="shared" si="14"/>
        <v>-90.571061843640607</v>
      </c>
      <c r="H102" s="4">
        <f t="shared" si="15"/>
        <v>0</v>
      </c>
      <c r="I102" s="11">
        <v>4617</v>
      </c>
      <c r="J102" s="11">
        <v>4632</v>
      </c>
      <c r="K102" s="23">
        <f t="shared" si="20"/>
        <v>15</v>
      </c>
      <c r="L102" s="25">
        <f t="shared" si="21"/>
        <v>-0.16561581254170993</v>
      </c>
      <c r="M102" s="4">
        <f t="shared" si="22"/>
        <v>0</v>
      </c>
      <c r="N102" s="11">
        <v>533</v>
      </c>
      <c r="O102" s="12">
        <v>0.11454975284762518</v>
      </c>
      <c r="P102" s="11">
        <v>8570</v>
      </c>
      <c r="Q102" s="11">
        <v>-185.81073512252041</v>
      </c>
      <c r="R102" s="11">
        <v>27.666666666666668</v>
      </c>
      <c r="S102" s="11">
        <v>41</v>
      </c>
      <c r="T102" s="23">
        <f t="shared" si="16"/>
        <v>705.47740178918707</v>
      </c>
      <c r="U102" s="22">
        <f t="shared" si="27"/>
        <v>0.15230513855552397</v>
      </c>
      <c r="V102" s="4">
        <f t="shared" si="23"/>
        <v>0</v>
      </c>
      <c r="W102" s="9">
        <v>4.8499999999999996</v>
      </c>
      <c r="X102" s="20">
        <f t="shared" si="26"/>
        <v>90.62859959197138</v>
      </c>
      <c r="Y102" s="4">
        <f t="shared" si="24"/>
        <v>0</v>
      </c>
      <c r="Z102" s="6">
        <v>102.49026702633807</v>
      </c>
      <c r="AA102" s="5">
        <v>90.955563690743347</v>
      </c>
      <c r="AB102" s="3">
        <f t="shared" si="25"/>
        <v>88.745562217502538</v>
      </c>
      <c r="AC102" s="4">
        <f t="shared" si="17"/>
        <v>0</v>
      </c>
      <c r="AD102" s="3">
        <f t="shared" si="18"/>
        <v>0</v>
      </c>
      <c r="AE102" s="2">
        <v>1</v>
      </c>
      <c r="AF102" s="1" t="str">
        <f t="shared" si="19"/>
        <v>14522</v>
      </c>
    </row>
    <row r="103" spans="1:32" ht="18" x14ac:dyDescent="0.2">
      <c r="A103" s="16" t="s">
        <v>682</v>
      </c>
      <c r="B103" s="16" t="s">
        <v>681</v>
      </c>
      <c r="C103" s="11">
        <v>3840</v>
      </c>
      <c r="D103" s="11">
        <v>3603</v>
      </c>
      <c r="E103" s="11">
        <v>-237</v>
      </c>
      <c r="F103" s="15">
        <v>2.2415762421473442</v>
      </c>
      <c r="G103" s="14">
        <f t="shared" si="14"/>
        <v>-105.7291719745223</v>
      </c>
      <c r="H103" s="4">
        <f t="shared" si="15"/>
        <v>0</v>
      </c>
      <c r="I103" s="11">
        <v>1977</v>
      </c>
      <c r="J103" s="11">
        <v>1985</v>
      </c>
      <c r="K103" s="23">
        <f t="shared" si="20"/>
        <v>8</v>
      </c>
      <c r="L103" s="25">
        <f t="shared" si="21"/>
        <v>-7.5665020831977861E-2</v>
      </c>
      <c r="M103" s="4">
        <f t="shared" si="22"/>
        <v>0</v>
      </c>
      <c r="N103" s="11">
        <v>201</v>
      </c>
      <c r="O103" s="12">
        <v>0.10136157337367625</v>
      </c>
      <c r="P103" s="11">
        <v>3925</v>
      </c>
      <c r="Q103" s="11">
        <v>-143.64891719745225</v>
      </c>
      <c r="R103" s="11">
        <v>15.333333333333332</v>
      </c>
      <c r="S103" s="11">
        <v>4.333333333333333</v>
      </c>
      <c r="T103" s="23">
        <f t="shared" si="16"/>
        <v>355.64891719745225</v>
      </c>
      <c r="U103" s="22">
        <f t="shared" si="27"/>
        <v>0.17916822025060566</v>
      </c>
      <c r="V103" s="4">
        <f t="shared" si="23"/>
        <v>0</v>
      </c>
      <c r="W103" s="9">
        <v>4.2850000000000001</v>
      </c>
      <c r="X103" s="20">
        <f t="shared" si="26"/>
        <v>80.07083489723658</v>
      </c>
      <c r="Y103" s="4">
        <f t="shared" si="24"/>
        <v>0</v>
      </c>
      <c r="Z103" s="6">
        <v>95.027088136183892</v>
      </c>
      <c r="AA103" s="5">
        <v>85.629198502498895</v>
      </c>
      <c r="AB103" s="3">
        <f t="shared" si="25"/>
        <v>90.110304526834682</v>
      </c>
      <c r="AC103" s="4">
        <f t="shared" si="17"/>
        <v>0</v>
      </c>
      <c r="AD103" s="3">
        <f t="shared" si="18"/>
        <v>0</v>
      </c>
      <c r="AE103" s="2">
        <v>1</v>
      </c>
      <c r="AF103" s="1" t="str">
        <f t="shared" si="19"/>
        <v>14522</v>
      </c>
    </row>
    <row r="104" spans="1:32" ht="18" x14ac:dyDescent="0.2">
      <c r="A104" s="16" t="s">
        <v>680</v>
      </c>
      <c r="B104" s="16" t="s">
        <v>679</v>
      </c>
      <c r="C104" s="11">
        <v>9375</v>
      </c>
      <c r="D104" s="11">
        <v>9036</v>
      </c>
      <c r="E104" s="11">
        <v>-339</v>
      </c>
      <c r="F104" s="15">
        <v>2.0288030723277148</v>
      </c>
      <c r="G104" s="14">
        <f t="shared" si="14"/>
        <v>-167.09359554106638</v>
      </c>
      <c r="H104" s="4">
        <f t="shared" si="15"/>
        <v>0</v>
      </c>
      <c r="I104" s="11">
        <v>5322</v>
      </c>
      <c r="J104" s="11">
        <v>5315</v>
      </c>
      <c r="K104" s="23">
        <f t="shared" si="20"/>
        <v>-7</v>
      </c>
      <c r="L104" s="25">
        <f t="shared" si="21"/>
        <v>4.1892688809126853E-2</v>
      </c>
      <c r="M104" s="4">
        <f t="shared" si="22"/>
        <v>0</v>
      </c>
      <c r="N104" s="11">
        <v>543</v>
      </c>
      <c r="O104" s="12">
        <v>0.10206766917293233</v>
      </c>
      <c r="P104" s="11">
        <v>9509</v>
      </c>
      <c r="Q104" s="11">
        <v>-233.14239141865602</v>
      </c>
      <c r="R104" s="11">
        <v>68.666666666666671</v>
      </c>
      <c r="S104" s="11">
        <v>53.666666666666664</v>
      </c>
      <c r="T104" s="23">
        <f t="shared" si="16"/>
        <v>791.14239141865596</v>
      </c>
      <c r="U104" s="22">
        <f t="shared" si="27"/>
        <v>0.14885087326785626</v>
      </c>
      <c r="V104" s="4">
        <f t="shared" si="23"/>
        <v>0</v>
      </c>
      <c r="W104" s="9">
        <v>4.82</v>
      </c>
      <c r="X104" s="20">
        <f t="shared" si="26"/>
        <v>90.068010316144765</v>
      </c>
      <c r="Y104" s="4">
        <f t="shared" si="24"/>
        <v>0</v>
      </c>
      <c r="Z104" s="6">
        <v>97.220774650245701</v>
      </c>
      <c r="AA104" s="5">
        <v>93.35665529941231</v>
      </c>
      <c r="AB104" s="3">
        <f t="shared" si="25"/>
        <v>96.025418060353189</v>
      </c>
      <c r="AC104" s="4">
        <f t="shared" si="17"/>
        <v>0</v>
      </c>
      <c r="AD104" s="3">
        <f t="shared" si="18"/>
        <v>0</v>
      </c>
      <c r="AE104" s="2">
        <v>1</v>
      </c>
      <c r="AF104" s="1" t="str">
        <f t="shared" si="19"/>
        <v>14522</v>
      </c>
    </row>
    <row r="105" spans="1:32" ht="18" x14ac:dyDescent="0.2">
      <c r="A105" s="16" t="s">
        <v>678</v>
      </c>
      <c r="B105" s="16" t="s">
        <v>677</v>
      </c>
      <c r="C105" s="11">
        <v>2053</v>
      </c>
      <c r="D105" s="11">
        <v>1941</v>
      </c>
      <c r="E105" s="11">
        <v>-112</v>
      </c>
      <c r="F105" s="15">
        <v>2.1648016276703967</v>
      </c>
      <c r="G105" s="14">
        <f t="shared" si="14"/>
        <v>-51.736842105263158</v>
      </c>
      <c r="H105" s="4">
        <f t="shared" si="15"/>
        <v>0</v>
      </c>
      <c r="I105" s="11">
        <v>1173</v>
      </c>
      <c r="J105" s="11">
        <v>1174</v>
      </c>
      <c r="K105" s="23">
        <f t="shared" si="20"/>
        <v>1</v>
      </c>
      <c r="L105" s="25">
        <f t="shared" si="21"/>
        <v>-1.9328585961342827E-2</v>
      </c>
      <c r="M105" s="4">
        <f t="shared" si="22"/>
        <v>0</v>
      </c>
      <c r="N105" s="11">
        <v>144</v>
      </c>
      <c r="O105" s="12">
        <v>0.12265758091993186</v>
      </c>
      <c r="P105" s="11">
        <v>2128</v>
      </c>
      <c r="Q105" s="11">
        <v>-86.382048872180448</v>
      </c>
      <c r="R105" s="11">
        <v>1</v>
      </c>
      <c r="S105" s="11">
        <v>0</v>
      </c>
      <c r="T105" s="23">
        <f t="shared" si="16"/>
        <v>231.38204887218046</v>
      </c>
      <c r="U105" s="22">
        <f t="shared" si="27"/>
        <v>0.19708862765943821</v>
      </c>
      <c r="V105" s="4">
        <f t="shared" si="23"/>
        <v>0</v>
      </c>
      <c r="W105" s="9">
        <v>4.76</v>
      </c>
      <c r="X105" s="20">
        <f t="shared" si="26"/>
        <v>88.946831764491506</v>
      </c>
      <c r="Y105" s="4">
        <f t="shared" si="24"/>
        <v>0</v>
      </c>
      <c r="Z105" s="6">
        <v>93.574060422742789</v>
      </c>
      <c r="AA105" s="5">
        <v>87.804323103181687</v>
      </c>
      <c r="AB105" s="3">
        <f t="shared" si="25"/>
        <v>93.83404194122285</v>
      </c>
      <c r="AC105" s="4">
        <f t="shared" si="17"/>
        <v>0</v>
      </c>
      <c r="AD105" s="3">
        <f t="shared" si="18"/>
        <v>0</v>
      </c>
      <c r="AE105" s="2">
        <v>1</v>
      </c>
      <c r="AF105" s="1" t="str">
        <f t="shared" si="19"/>
        <v>14522</v>
      </c>
    </row>
    <row r="106" spans="1:32" ht="18" x14ac:dyDescent="0.2">
      <c r="A106" s="16" t="s">
        <v>676</v>
      </c>
      <c r="B106" s="16" t="s">
        <v>675</v>
      </c>
      <c r="C106" s="11">
        <v>3010</v>
      </c>
      <c r="D106" s="11">
        <v>2954</v>
      </c>
      <c r="E106" s="11">
        <v>-56</v>
      </c>
      <c r="F106" s="15">
        <v>2.3236641221374046</v>
      </c>
      <c r="G106" s="14">
        <f t="shared" si="14"/>
        <v>-24.099868593955321</v>
      </c>
      <c r="H106" s="4">
        <f t="shared" si="15"/>
        <v>0</v>
      </c>
      <c r="I106" s="11">
        <v>1495</v>
      </c>
      <c r="J106" s="11">
        <v>1495</v>
      </c>
      <c r="K106" s="23">
        <f t="shared" si="20"/>
        <v>0</v>
      </c>
      <c r="L106" s="25">
        <f t="shared" si="21"/>
        <v>0</v>
      </c>
      <c r="M106" s="4">
        <f t="shared" si="22"/>
        <v>0</v>
      </c>
      <c r="N106" s="11">
        <v>150</v>
      </c>
      <c r="O106" s="12">
        <v>0.10026737967914438</v>
      </c>
      <c r="P106" s="11">
        <v>3044</v>
      </c>
      <c r="Q106" s="11">
        <v>-38.731931668856767</v>
      </c>
      <c r="R106" s="11">
        <v>6.666666666666667</v>
      </c>
      <c r="S106" s="11">
        <v>6</v>
      </c>
      <c r="T106" s="23">
        <f t="shared" si="16"/>
        <v>189.39859833552342</v>
      </c>
      <c r="U106" s="22">
        <f t="shared" si="27"/>
        <v>0.12668802564249057</v>
      </c>
      <c r="V106" s="4">
        <f t="shared" si="23"/>
        <v>0</v>
      </c>
      <c r="W106" s="9">
        <v>4.91</v>
      </c>
      <c r="X106" s="20">
        <f t="shared" si="26"/>
        <v>91.749778143624653</v>
      </c>
      <c r="Y106" s="4">
        <f t="shared" si="24"/>
        <v>0</v>
      </c>
      <c r="Z106" s="6">
        <v>95.407722244445523</v>
      </c>
      <c r="AA106" s="5">
        <v>92.080787159082448</v>
      </c>
      <c r="AB106" s="3">
        <f t="shared" si="25"/>
        <v>96.512928925355652</v>
      </c>
      <c r="AC106" s="4">
        <f t="shared" si="17"/>
        <v>0</v>
      </c>
      <c r="AD106" s="3">
        <f t="shared" si="18"/>
        <v>0</v>
      </c>
      <c r="AE106" s="2">
        <v>1</v>
      </c>
      <c r="AF106" s="1" t="str">
        <f t="shared" si="19"/>
        <v>14522</v>
      </c>
    </row>
    <row r="107" spans="1:32" ht="18" x14ac:dyDescent="0.2">
      <c r="A107" s="16" t="s">
        <v>674</v>
      </c>
      <c r="B107" s="16" t="s">
        <v>673</v>
      </c>
      <c r="C107" s="11">
        <v>6142</v>
      </c>
      <c r="D107" s="11">
        <v>5905</v>
      </c>
      <c r="E107" s="11">
        <v>-237</v>
      </c>
      <c r="F107" s="15">
        <v>1.9414694894146949</v>
      </c>
      <c r="G107" s="14">
        <f t="shared" si="14"/>
        <v>-122.0724823604875</v>
      </c>
      <c r="H107" s="4">
        <f t="shared" si="15"/>
        <v>0</v>
      </c>
      <c r="I107" s="11">
        <v>3708</v>
      </c>
      <c r="J107" s="11">
        <v>3637</v>
      </c>
      <c r="K107" s="23">
        <f t="shared" si="20"/>
        <v>-71</v>
      </c>
      <c r="L107" s="25">
        <f t="shared" si="21"/>
        <v>0.58162166138583682</v>
      </c>
      <c r="M107" s="4">
        <f t="shared" si="22"/>
        <v>0</v>
      </c>
      <c r="N107" s="11">
        <v>397</v>
      </c>
      <c r="O107" s="12">
        <v>0.10752979414951246</v>
      </c>
      <c r="P107" s="11">
        <v>6236</v>
      </c>
      <c r="Q107" s="11">
        <v>-170.48941629249518</v>
      </c>
      <c r="R107" s="11">
        <v>27</v>
      </c>
      <c r="S107" s="11">
        <v>90.333333333333329</v>
      </c>
      <c r="T107" s="23">
        <f t="shared" si="16"/>
        <v>504.15608295916189</v>
      </c>
      <c r="U107" s="22">
        <f t="shared" si="27"/>
        <v>0.13861866454747371</v>
      </c>
      <c r="V107" s="4">
        <f t="shared" si="23"/>
        <v>0</v>
      </c>
      <c r="W107" s="9">
        <v>4.42</v>
      </c>
      <c r="X107" s="20">
        <f t="shared" si="26"/>
        <v>82.593486638456397</v>
      </c>
      <c r="Y107" s="4">
        <f t="shared" si="24"/>
        <v>0</v>
      </c>
      <c r="Z107" s="6">
        <v>99.748759025590687</v>
      </c>
      <c r="AA107" s="5">
        <v>91.044720741513387</v>
      </c>
      <c r="AB107" s="3">
        <f t="shared" si="25"/>
        <v>91.274038525287054</v>
      </c>
      <c r="AC107" s="4">
        <f t="shared" si="17"/>
        <v>0</v>
      </c>
      <c r="AD107" s="3">
        <f t="shared" si="18"/>
        <v>0</v>
      </c>
      <c r="AE107" s="2">
        <v>1</v>
      </c>
      <c r="AF107" s="1" t="str">
        <f t="shared" si="19"/>
        <v>14522</v>
      </c>
    </row>
    <row r="108" spans="1:32" ht="18" x14ac:dyDescent="0.2">
      <c r="A108" s="16" t="s">
        <v>672</v>
      </c>
      <c r="B108" s="16" t="s">
        <v>671</v>
      </c>
      <c r="C108" s="11">
        <v>3566</v>
      </c>
      <c r="D108" s="11">
        <v>3598</v>
      </c>
      <c r="E108" s="11">
        <v>32</v>
      </c>
      <c r="F108" s="15">
        <v>2.315252074026803</v>
      </c>
      <c r="G108" s="14">
        <f t="shared" si="14"/>
        <v>13.821389195148841</v>
      </c>
      <c r="H108" s="4">
        <f t="shared" si="15"/>
        <v>1</v>
      </c>
      <c r="I108" s="11">
        <v>1799</v>
      </c>
      <c r="J108" s="11">
        <v>1809</v>
      </c>
      <c r="K108" s="23">
        <f t="shared" si="20"/>
        <v>10</v>
      </c>
      <c r="L108" s="25">
        <f t="shared" si="21"/>
        <v>0.72351627313337596</v>
      </c>
      <c r="M108" s="4">
        <f t="shared" si="22"/>
        <v>1</v>
      </c>
      <c r="N108" s="11">
        <v>184</v>
      </c>
      <c r="O108" s="12">
        <v>0.10233592880978866</v>
      </c>
      <c r="P108" s="11">
        <v>3628</v>
      </c>
      <c r="Q108" s="11">
        <v>-12.957552370452039</v>
      </c>
      <c r="R108" s="11">
        <v>20.333333333333332</v>
      </c>
      <c r="S108" s="11">
        <v>1</v>
      </c>
      <c r="T108" s="23">
        <f t="shared" si="16"/>
        <v>216.29088570378539</v>
      </c>
      <c r="U108" s="22">
        <f t="shared" si="27"/>
        <v>0.119563784247532</v>
      </c>
      <c r="V108" s="4">
        <f t="shared" si="23"/>
        <v>0</v>
      </c>
      <c r="W108" s="9">
        <v>4.5</v>
      </c>
      <c r="X108" s="20">
        <f t="shared" si="26"/>
        <v>84.088391373994071</v>
      </c>
      <c r="Y108" s="4">
        <f t="shared" si="24"/>
        <v>0</v>
      </c>
      <c r="Z108" s="6">
        <v>100.86961837585929</v>
      </c>
      <c r="AA108" s="5">
        <v>93.951548034722705</v>
      </c>
      <c r="AB108" s="3">
        <f t="shared" si="25"/>
        <v>93.141571810692753</v>
      </c>
      <c r="AC108" s="4">
        <f t="shared" si="17"/>
        <v>0</v>
      </c>
      <c r="AD108" s="3">
        <f t="shared" si="18"/>
        <v>2</v>
      </c>
      <c r="AE108" s="2">
        <v>1</v>
      </c>
      <c r="AF108" s="1" t="str">
        <f t="shared" si="19"/>
        <v>14522</v>
      </c>
    </row>
    <row r="109" spans="1:32" ht="18" x14ac:dyDescent="0.2">
      <c r="A109" s="16" t="s">
        <v>670</v>
      </c>
      <c r="B109" s="16" t="s">
        <v>669</v>
      </c>
      <c r="C109" s="11">
        <v>7746</v>
      </c>
      <c r="D109" s="11">
        <v>7672</v>
      </c>
      <c r="E109" s="11">
        <v>-74</v>
      </c>
      <c r="F109" s="15">
        <v>2.0230964467005075</v>
      </c>
      <c r="G109" s="14">
        <f t="shared" si="14"/>
        <v>-36.577593777443234</v>
      </c>
      <c r="H109" s="4">
        <f t="shared" si="15"/>
        <v>0</v>
      </c>
      <c r="I109" s="11">
        <v>4691</v>
      </c>
      <c r="J109" s="11">
        <v>4658</v>
      </c>
      <c r="K109" s="23">
        <f t="shared" si="20"/>
        <v>-33</v>
      </c>
      <c r="L109" s="25">
        <f t="shared" si="21"/>
        <v>0.90219165866373985</v>
      </c>
      <c r="M109" s="4">
        <f t="shared" si="22"/>
        <v>0</v>
      </c>
      <c r="N109" s="11">
        <v>667</v>
      </c>
      <c r="O109" s="12">
        <v>0.14221748400852879</v>
      </c>
      <c r="P109" s="11">
        <v>7971</v>
      </c>
      <c r="Q109" s="11">
        <v>-147.7932505331828</v>
      </c>
      <c r="R109" s="11">
        <v>23</v>
      </c>
      <c r="S109" s="11">
        <v>45.666666666666664</v>
      </c>
      <c r="T109" s="23">
        <f t="shared" si="16"/>
        <v>792.12658386651617</v>
      </c>
      <c r="U109" s="22">
        <f t="shared" si="27"/>
        <v>0.17005723140114129</v>
      </c>
      <c r="V109" s="4">
        <f t="shared" si="23"/>
        <v>0</v>
      </c>
      <c r="W109" s="9">
        <v>4.51</v>
      </c>
      <c r="X109" s="20">
        <f t="shared" si="26"/>
        <v>84.275254465936285</v>
      </c>
      <c r="Y109" s="4">
        <f t="shared" si="24"/>
        <v>0</v>
      </c>
      <c r="Z109" s="6">
        <v>90.095394329632555</v>
      </c>
      <c r="AA109" s="5">
        <v>82.624267709631908</v>
      </c>
      <c r="AB109" s="3">
        <f t="shared" si="25"/>
        <v>91.707537687591454</v>
      </c>
      <c r="AC109" s="4">
        <f t="shared" si="17"/>
        <v>0</v>
      </c>
      <c r="AD109" s="3">
        <f t="shared" si="18"/>
        <v>0</v>
      </c>
      <c r="AE109" s="2">
        <v>1</v>
      </c>
      <c r="AF109" s="1" t="str">
        <f t="shared" si="19"/>
        <v>14522</v>
      </c>
    </row>
    <row r="110" spans="1:32" ht="18" x14ac:dyDescent="0.2">
      <c r="A110" s="16" t="s">
        <v>668</v>
      </c>
      <c r="B110" s="16" t="s">
        <v>667</v>
      </c>
      <c r="C110" s="11">
        <v>1958</v>
      </c>
      <c r="D110" s="11">
        <v>1913</v>
      </c>
      <c r="E110" s="11">
        <v>-45</v>
      </c>
      <c r="F110" s="15">
        <v>2.415071770334928</v>
      </c>
      <c r="G110" s="14">
        <f t="shared" si="14"/>
        <v>-18.632986627043092</v>
      </c>
      <c r="H110" s="4">
        <f t="shared" si="15"/>
        <v>0</v>
      </c>
      <c r="I110" s="11">
        <v>942</v>
      </c>
      <c r="J110" s="11">
        <v>942</v>
      </c>
      <c r="K110" s="23">
        <f t="shared" si="20"/>
        <v>0</v>
      </c>
      <c r="L110" s="25">
        <f t="shared" si="21"/>
        <v>0</v>
      </c>
      <c r="M110" s="4">
        <f t="shared" si="22"/>
        <v>0</v>
      </c>
      <c r="N110" s="11">
        <v>86</v>
      </c>
      <c r="O110" s="12">
        <v>9.1005291005291006E-2</v>
      </c>
      <c r="P110" s="11">
        <v>2019</v>
      </c>
      <c r="Q110" s="11">
        <v>-43.891035165923725</v>
      </c>
      <c r="R110" s="11">
        <v>1</v>
      </c>
      <c r="S110" s="11">
        <v>0</v>
      </c>
      <c r="T110" s="23">
        <f t="shared" si="16"/>
        <v>130.89103516592371</v>
      </c>
      <c r="U110" s="22">
        <f t="shared" si="27"/>
        <v>0.13895014348824172</v>
      </c>
      <c r="V110" s="4">
        <f t="shared" si="23"/>
        <v>0</v>
      </c>
      <c r="W110" s="9">
        <v>4.76</v>
      </c>
      <c r="X110" s="20">
        <f t="shared" si="26"/>
        <v>88.946831764491506</v>
      </c>
      <c r="Y110" s="4">
        <f t="shared" si="24"/>
        <v>0</v>
      </c>
      <c r="Z110" s="6">
        <v>95.682635950352093</v>
      </c>
      <c r="AA110" s="5">
        <v>87.804323103181687</v>
      </c>
      <c r="AB110" s="3">
        <f t="shared" si="25"/>
        <v>91.766204213627319</v>
      </c>
      <c r="AC110" s="4">
        <f t="shared" si="17"/>
        <v>0</v>
      </c>
      <c r="AD110" s="3">
        <f t="shared" si="18"/>
        <v>0</v>
      </c>
      <c r="AE110" s="2">
        <v>1</v>
      </c>
      <c r="AF110" s="1" t="str">
        <f t="shared" si="19"/>
        <v>14522</v>
      </c>
    </row>
    <row r="111" spans="1:32" ht="18" x14ac:dyDescent="0.2">
      <c r="A111" s="16" t="s">
        <v>666</v>
      </c>
      <c r="B111" s="16" t="s">
        <v>665</v>
      </c>
      <c r="C111" s="11">
        <v>1826</v>
      </c>
      <c r="D111" s="11">
        <v>1773</v>
      </c>
      <c r="E111" s="11">
        <v>-53</v>
      </c>
      <c r="F111" s="15">
        <v>2.2428571428571429</v>
      </c>
      <c r="G111" s="14">
        <f t="shared" si="14"/>
        <v>-23.630573248407643</v>
      </c>
      <c r="H111" s="4">
        <f t="shared" si="15"/>
        <v>0</v>
      </c>
      <c r="I111" s="11">
        <v>925</v>
      </c>
      <c r="J111" s="11">
        <v>932</v>
      </c>
      <c r="K111" s="23">
        <f t="shared" si="20"/>
        <v>7</v>
      </c>
      <c r="L111" s="25">
        <f t="shared" si="21"/>
        <v>-0.29622641509433961</v>
      </c>
      <c r="M111" s="4">
        <f t="shared" si="22"/>
        <v>0</v>
      </c>
      <c r="N111" s="11">
        <v>57</v>
      </c>
      <c r="O111" s="12">
        <v>6.1688311688311688E-2</v>
      </c>
      <c r="P111" s="11">
        <v>1884</v>
      </c>
      <c r="Q111" s="11">
        <v>-49.490445859872608</v>
      </c>
      <c r="R111" s="11">
        <v>11.666666666666666</v>
      </c>
      <c r="S111" s="11">
        <v>0</v>
      </c>
      <c r="T111" s="23">
        <f t="shared" si="16"/>
        <v>118.15711252653928</v>
      </c>
      <c r="U111" s="22">
        <f t="shared" si="27"/>
        <v>0.12677801773233829</v>
      </c>
      <c r="V111" s="4">
        <f t="shared" si="23"/>
        <v>0</v>
      </c>
      <c r="W111" s="9">
        <v>4.99</v>
      </c>
      <c r="X111" s="20">
        <f t="shared" si="26"/>
        <v>93.244682879162312</v>
      </c>
      <c r="Y111" s="4">
        <f t="shared" si="24"/>
        <v>0</v>
      </c>
      <c r="Z111" s="6">
        <v>93.705885829010725</v>
      </c>
      <c r="AA111" s="5">
        <v>88.978736668497362</v>
      </c>
      <c r="AB111" s="3">
        <f t="shared" si="25"/>
        <v>94.955333788595524</v>
      </c>
      <c r="AC111" s="4">
        <f t="shared" si="17"/>
        <v>0</v>
      </c>
      <c r="AD111" s="3">
        <f t="shared" si="18"/>
        <v>0</v>
      </c>
      <c r="AE111" s="2">
        <v>1</v>
      </c>
      <c r="AF111" s="1" t="str">
        <f t="shared" si="19"/>
        <v>14522</v>
      </c>
    </row>
    <row r="112" spans="1:32" ht="18" x14ac:dyDescent="0.2">
      <c r="A112" s="16" t="s">
        <v>664</v>
      </c>
      <c r="B112" s="16" t="s">
        <v>663</v>
      </c>
      <c r="C112" s="11">
        <v>4933</v>
      </c>
      <c r="D112" s="11">
        <v>4842</v>
      </c>
      <c r="E112" s="11">
        <v>-91</v>
      </c>
      <c r="F112" s="15">
        <v>2.3525519848771266</v>
      </c>
      <c r="G112" s="14">
        <f t="shared" si="14"/>
        <v>-38.681398151868223</v>
      </c>
      <c r="H112" s="4">
        <f t="shared" si="15"/>
        <v>0</v>
      </c>
      <c r="I112" s="11">
        <v>2354</v>
      </c>
      <c r="J112" s="11">
        <v>2363</v>
      </c>
      <c r="K112" s="23">
        <f t="shared" si="20"/>
        <v>9</v>
      </c>
      <c r="L112" s="25">
        <f t="shared" si="21"/>
        <v>-0.23266997652630922</v>
      </c>
      <c r="M112" s="4">
        <f t="shared" si="22"/>
        <v>0</v>
      </c>
      <c r="N112" s="11">
        <v>219</v>
      </c>
      <c r="O112" s="12">
        <v>9.279661016949152E-2</v>
      </c>
      <c r="P112" s="11">
        <v>4978</v>
      </c>
      <c r="Q112" s="11">
        <v>-57.809562073121739</v>
      </c>
      <c r="R112" s="11">
        <v>16.666666666666664</v>
      </c>
      <c r="S112" s="11">
        <v>9.3333333333333321</v>
      </c>
      <c r="T112" s="23">
        <f t="shared" si="16"/>
        <v>284.14289540645512</v>
      </c>
      <c r="U112" s="22">
        <f t="shared" si="27"/>
        <v>0.12024667600781004</v>
      </c>
      <c r="V112" s="4">
        <f t="shared" si="23"/>
        <v>0</v>
      </c>
      <c r="W112" s="9">
        <v>4.5149999999999997</v>
      </c>
      <c r="X112" s="20">
        <f t="shared" si="26"/>
        <v>84.368686011907371</v>
      </c>
      <c r="Y112" s="4">
        <f t="shared" si="24"/>
        <v>0</v>
      </c>
      <c r="Z112" s="6">
        <v>94.651956248567387</v>
      </c>
      <c r="AA112" s="5">
        <v>88.143273615160879</v>
      </c>
      <c r="AB112" s="3">
        <f t="shared" si="25"/>
        <v>93.123562479454819</v>
      </c>
      <c r="AC112" s="4">
        <f t="shared" si="17"/>
        <v>0</v>
      </c>
      <c r="AD112" s="3">
        <f t="shared" si="18"/>
        <v>0</v>
      </c>
      <c r="AE112" s="2">
        <v>1</v>
      </c>
      <c r="AF112" s="1" t="str">
        <f t="shared" si="19"/>
        <v>14522</v>
      </c>
    </row>
    <row r="113" spans="1:32" ht="18" x14ac:dyDescent="0.2">
      <c r="A113" s="16" t="s">
        <v>662</v>
      </c>
      <c r="B113" s="16" t="s">
        <v>661</v>
      </c>
      <c r="C113" s="11">
        <v>2492</v>
      </c>
      <c r="D113" s="11">
        <v>2419</v>
      </c>
      <c r="E113" s="11">
        <v>-73</v>
      </c>
      <c r="F113" s="15">
        <v>2.1569817866435388</v>
      </c>
      <c r="G113" s="14">
        <f t="shared" si="14"/>
        <v>-33.843586650583028</v>
      </c>
      <c r="H113" s="4">
        <f t="shared" si="15"/>
        <v>0</v>
      </c>
      <c r="I113" s="11">
        <v>1322</v>
      </c>
      <c r="J113" s="11">
        <v>1332</v>
      </c>
      <c r="K113" s="23">
        <f t="shared" si="20"/>
        <v>10</v>
      </c>
      <c r="L113" s="25">
        <f t="shared" si="21"/>
        <v>-0.29547695707445737</v>
      </c>
      <c r="M113" s="4">
        <f t="shared" si="22"/>
        <v>0</v>
      </c>
      <c r="N113" s="11">
        <v>153</v>
      </c>
      <c r="O113" s="12">
        <v>0.11495116453794139</v>
      </c>
      <c r="P113" s="11">
        <v>2487</v>
      </c>
      <c r="Q113" s="11">
        <v>-31.525532770406109</v>
      </c>
      <c r="R113" s="11">
        <v>12.666666666666666</v>
      </c>
      <c r="S113" s="11">
        <v>4.6666666666666661</v>
      </c>
      <c r="T113" s="23">
        <f t="shared" si="16"/>
        <v>192.5255327704061</v>
      </c>
      <c r="U113" s="22">
        <f t="shared" si="27"/>
        <v>0.14453868826607064</v>
      </c>
      <c r="V113" s="4">
        <f t="shared" si="23"/>
        <v>0</v>
      </c>
      <c r="W113" s="9">
        <v>4.6399999999999997</v>
      </c>
      <c r="X113" s="20">
        <f t="shared" si="26"/>
        <v>86.704474661184989</v>
      </c>
      <c r="Y113" s="4">
        <f t="shared" si="24"/>
        <v>0</v>
      </c>
      <c r="Z113" s="6">
        <v>103.06951400444827</v>
      </c>
      <c r="AA113" s="5">
        <v>85.590768739235926</v>
      </c>
      <c r="AB113" s="3">
        <f t="shared" si="25"/>
        <v>83.041789384533232</v>
      </c>
      <c r="AC113" s="4">
        <f t="shared" si="17"/>
        <v>0</v>
      </c>
      <c r="AD113" s="3">
        <f t="shared" si="18"/>
        <v>0</v>
      </c>
      <c r="AE113" s="2">
        <v>1</v>
      </c>
      <c r="AF113" s="1" t="str">
        <f t="shared" si="19"/>
        <v>14522</v>
      </c>
    </row>
    <row r="114" spans="1:32" ht="18" x14ac:dyDescent="0.2">
      <c r="A114" s="16" t="s">
        <v>660</v>
      </c>
      <c r="B114" s="16" t="s">
        <v>659</v>
      </c>
      <c r="C114" s="11">
        <v>9235</v>
      </c>
      <c r="D114" s="11">
        <v>9082</v>
      </c>
      <c r="E114" s="11">
        <v>-153</v>
      </c>
      <c r="F114" s="15">
        <v>2.0593667546174141</v>
      </c>
      <c r="G114" s="14">
        <f t="shared" si="14"/>
        <v>-74.294682895579754</v>
      </c>
      <c r="H114" s="4">
        <f t="shared" si="15"/>
        <v>0</v>
      </c>
      <c r="I114" s="11">
        <v>5812</v>
      </c>
      <c r="J114" s="11">
        <v>5270</v>
      </c>
      <c r="K114" s="23">
        <f t="shared" si="20"/>
        <v>-542</v>
      </c>
      <c r="L114" s="25">
        <f t="shared" si="21"/>
        <v>7.2952730784486182</v>
      </c>
      <c r="M114" s="4">
        <f t="shared" si="22"/>
        <v>1</v>
      </c>
      <c r="N114" s="11">
        <v>632.5</v>
      </c>
      <c r="O114" s="12">
        <v>0.11921590801997926</v>
      </c>
      <c r="P114" s="11">
        <v>9366</v>
      </c>
      <c r="Q114" s="11">
        <v>-137.90647021140296</v>
      </c>
      <c r="R114" s="11">
        <v>25.333333333333332</v>
      </c>
      <c r="S114" s="11">
        <v>67.666666666666671</v>
      </c>
      <c r="T114" s="23">
        <f t="shared" si="16"/>
        <v>728.0731368780697</v>
      </c>
      <c r="U114" s="22">
        <f t="shared" si="27"/>
        <v>0.13815429542278362</v>
      </c>
      <c r="V114" s="4">
        <f t="shared" si="23"/>
        <v>0</v>
      </c>
      <c r="W114" s="9">
        <v>4.8550000000000004</v>
      </c>
      <c r="X114" s="20">
        <f t="shared" si="26"/>
        <v>90.722031137942508</v>
      </c>
      <c r="Y114" s="4">
        <f t="shared" si="24"/>
        <v>0</v>
      </c>
      <c r="Z114" s="6">
        <v>93.124359823389923</v>
      </c>
      <c r="AA114" s="5">
        <v>88.06410830283923</v>
      </c>
      <c r="AB114" s="3">
        <f t="shared" si="25"/>
        <v>94.566135509390406</v>
      </c>
      <c r="AC114" s="4">
        <f t="shared" si="17"/>
        <v>0</v>
      </c>
      <c r="AD114" s="3">
        <f t="shared" si="18"/>
        <v>1</v>
      </c>
      <c r="AE114" s="2">
        <v>1</v>
      </c>
      <c r="AF114" s="1" t="str">
        <f t="shared" si="19"/>
        <v>14522</v>
      </c>
    </row>
    <row r="115" spans="1:32" ht="18" x14ac:dyDescent="0.2">
      <c r="A115" s="16" t="s">
        <v>658</v>
      </c>
      <c r="B115" s="16" t="s">
        <v>657</v>
      </c>
      <c r="C115" s="11">
        <v>1938</v>
      </c>
      <c r="D115" s="11">
        <v>1884</v>
      </c>
      <c r="E115" s="11">
        <v>-54</v>
      </c>
      <c r="F115" s="15">
        <v>2.1772428884026258</v>
      </c>
      <c r="G115" s="14">
        <f t="shared" si="14"/>
        <v>-24.802010050251255</v>
      </c>
      <c r="H115" s="4">
        <f t="shared" si="15"/>
        <v>0</v>
      </c>
      <c r="I115" s="11">
        <v>1028</v>
      </c>
      <c r="J115" s="11">
        <v>1027</v>
      </c>
      <c r="K115" s="23">
        <f t="shared" si="20"/>
        <v>-1</v>
      </c>
      <c r="L115" s="25">
        <f t="shared" si="21"/>
        <v>4.0319312748196778E-2</v>
      </c>
      <c r="M115" s="4">
        <f t="shared" si="22"/>
        <v>0</v>
      </c>
      <c r="N115" s="11">
        <v>79</v>
      </c>
      <c r="O115" s="12">
        <v>7.6699029126213597E-2</v>
      </c>
      <c r="P115" s="11">
        <v>1990</v>
      </c>
      <c r="Q115" s="11">
        <v>-48.685427135678395</v>
      </c>
      <c r="R115" s="11">
        <v>5.666666666666667</v>
      </c>
      <c r="S115" s="11">
        <v>3</v>
      </c>
      <c r="T115" s="23">
        <f t="shared" si="16"/>
        <v>130.35209380234505</v>
      </c>
      <c r="U115" s="22">
        <f t="shared" si="27"/>
        <v>0.12692511567901174</v>
      </c>
      <c r="V115" s="4">
        <f t="shared" si="23"/>
        <v>0</v>
      </c>
      <c r="W115" s="9">
        <v>4.99</v>
      </c>
      <c r="X115" s="20">
        <f t="shared" si="26"/>
        <v>93.244682879162312</v>
      </c>
      <c r="Y115" s="4">
        <f t="shared" si="24"/>
        <v>0</v>
      </c>
      <c r="Z115" s="6">
        <v>96.375450987423733</v>
      </c>
      <c r="AA115" s="5">
        <v>88.978736668497362</v>
      </c>
      <c r="AB115" s="3">
        <f t="shared" si="25"/>
        <v>92.325105363302967</v>
      </c>
      <c r="AC115" s="4">
        <f t="shared" si="17"/>
        <v>0</v>
      </c>
      <c r="AD115" s="3">
        <f t="shared" si="18"/>
        <v>0</v>
      </c>
      <c r="AE115" s="2">
        <v>1</v>
      </c>
      <c r="AF115" s="1" t="str">
        <f t="shared" si="19"/>
        <v>14522</v>
      </c>
    </row>
    <row r="116" spans="1:32" ht="18" x14ac:dyDescent="0.2">
      <c r="A116" s="16" t="s">
        <v>656</v>
      </c>
      <c r="B116" s="16" t="s">
        <v>655</v>
      </c>
      <c r="C116" s="11">
        <v>2586</v>
      </c>
      <c r="D116" s="11">
        <v>2528</v>
      </c>
      <c r="E116" s="11">
        <v>-58</v>
      </c>
      <c r="F116" s="15">
        <v>2.15</v>
      </c>
      <c r="G116" s="14">
        <f t="shared" si="14"/>
        <v>-26.976744186046513</v>
      </c>
      <c r="H116" s="4">
        <f t="shared" si="15"/>
        <v>0</v>
      </c>
      <c r="I116" s="11">
        <v>1305</v>
      </c>
      <c r="J116" s="11">
        <v>1315</v>
      </c>
      <c r="K116" s="23">
        <f t="shared" si="20"/>
        <v>10</v>
      </c>
      <c r="L116" s="25">
        <f t="shared" si="21"/>
        <v>-0.37068965517241376</v>
      </c>
      <c r="M116" s="4">
        <f t="shared" si="22"/>
        <v>0</v>
      </c>
      <c r="N116" s="11">
        <v>60</v>
      </c>
      <c r="O116" s="12">
        <v>4.6082949308755762E-2</v>
      </c>
      <c r="P116" s="11">
        <v>2623</v>
      </c>
      <c r="Q116" s="11">
        <v>-44.186046511627907</v>
      </c>
      <c r="R116" s="11">
        <v>9.6666666666666661</v>
      </c>
      <c r="S116" s="11">
        <v>0</v>
      </c>
      <c r="T116" s="23">
        <f t="shared" si="16"/>
        <v>113.85271317829458</v>
      </c>
      <c r="U116" s="22">
        <f t="shared" si="27"/>
        <v>8.6580010021516787E-2</v>
      </c>
      <c r="V116" s="4">
        <f t="shared" si="23"/>
        <v>0</v>
      </c>
      <c r="W116" s="9">
        <v>4.76</v>
      </c>
      <c r="X116" s="20">
        <f t="shared" si="26"/>
        <v>88.946831764491506</v>
      </c>
      <c r="Y116" s="4">
        <f t="shared" si="24"/>
        <v>0</v>
      </c>
      <c r="Z116" s="6">
        <v>116.80510713083625</v>
      </c>
      <c r="AA116" s="5">
        <v>87.804323103181687</v>
      </c>
      <c r="AB116" s="3">
        <f t="shared" si="25"/>
        <v>75.171647250689063</v>
      </c>
      <c r="AC116" s="4">
        <f t="shared" si="17"/>
        <v>0</v>
      </c>
      <c r="AD116" s="3">
        <f t="shared" si="18"/>
        <v>0</v>
      </c>
      <c r="AE116" s="2">
        <v>1</v>
      </c>
      <c r="AF116" s="1" t="str">
        <f t="shared" si="19"/>
        <v>14522</v>
      </c>
    </row>
    <row r="117" spans="1:32" ht="18" x14ac:dyDescent="0.2">
      <c r="A117" s="16" t="s">
        <v>654</v>
      </c>
      <c r="B117" s="16" t="s">
        <v>653</v>
      </c>
      <c r="C117" s="11">
        <v>783</v>
      </c>
      <c r="D117" s="11">
        <v>737</v>
      </c>
      <c r="E117" s="11">
        <v>-46</v>
      </c>
      <c r="F117" s="15">
        <v>2.2782608695652176</v>
      </c>
      <c r="G117" s="14">
        <f t="shared" si="14"/>
        <v>-20.190839694656486</v>
      </c>
      <c r="H117" s="4">
        <f t="shared" si="15"/>
        <v>0</v>
      </c>
      <c r="I117" s="11">
        <v>407</v>
      </c>
      <c r="J117" s="11">
        <v>405</v>
      </c>
      <c r="K117" s="23">
        <f t="shared" si="20"/>
        <v>-2</v>
      </c>
      <c r="L117" s="25">
        <f t="shared" si="21"/>
        <v>9.9054820415879027E-2</v>
      </c>
      <c r="M117" s="4">
        <f t="shared" si="22"/>
        <v>0</v>
      </c>
      <c r="N117" s="11">
        <v>40</v>
      </c>
      <c r="O117" s="12">
        <v>0.10075566750629723</v>
      </c>
      <c r="P117" s="11">
        <v>786</v>
      </c>
      <c r="Q117" s="11">
        <v>-21.507633587786259</v>
      </c>
      <c r="R117" s="11">
        <v>2.6666666666666665</v>
      </c>
      <c r="S117" s="11">
        <v>4</v>
      </c>
      <c r="T117" s="23">
        <f t="shared" si="16"/>
        <v>60.17430025445293</v>
      </c>
      <c r="U117" s="22">
        <f t="shared" si="27"/>
        <v>0.14857851914679737</v>
      </c>
      <c r="V117" s="4">
        <f t="shared" si="23"/>
        <v>0</v>
      </c>
      <c r="W117" s="9">
        <v>4.99</v>
      </c>
      <c r="X117" s="20">
        <f t="shared" si="26"/>
        <v>93.244682879162312</v>
      </c>
      <c r="Y117" s="4">
        <f t="shared" si="24"/>
        <v>0</v>
      </c>
      <c r="Z117" s="6">
        <v>94.192215719546752</v>
      </c>
      <c r="AA117" s="5">
        <v>88.978736668497362</v>
      </c>
      <c r="AB117" s="3">
        <f t="shared" si="25"/>
        <v>94.465063794048234</v>
      </c>
      <c r="AC117" s="4">
        <f t="shared" si="17"/>
        <v>0</v>
      </c>
      <c r="AD117" s="3">
        <f t="shared" si="18"/>
        <v>0</v>
      </c>
      <c r="AE117" s="2">
        <v>1</v>
      </c>
      <c r="AF117" s="1" t="str">
        <f t="shared" si="19"/>
        <v>14522</v>
      </c>
    </row>
    <row r="118" spans="1:32" ht="18" x14ac:dyDescent="0.2">
      <c r="A118" s="16" t="s">
        <v>652</v>
      </c>
      <c r="B118" s="16" t="s">
        <v>651</v>
      </c>
      <c r="C118" s="11">
        <v>1321</v>
      </c>
      <c r="D118" s="11">
        <v>1322</v>
      </c>
      <c r="E118" s="11">
        <v>1</v>
      </c>
      <c r="F118" s="15">
        <v>2.2897822445561138</v>
      </c>
      <c r="G118" s="14">
        <f t="shared" si="14"/>
        <v>0.43672275054864668</v>
      </c>
      <c r="H118" s="4">
        <f t="shared" si="15"/>
        <v>1</v>
      </c>
      <c r="I118" s="11">
        <v>690</v>
      </c>
      <c r="J118" s="11">
        <v>695</v>
      </c>
      <c r="K118" s="23">
        <f t="shared" si="20"/>
        <v>5</v>
      </c>
      <c r="L118" s="25">
        <f t="shared" si="21"/>
        <v>11.44891122278057</v>
      </c>
      <c r="M118" s="4">
        <f t="shared" si="22"/>
        <v>0</v>
      </c>
      <c r="N118" s="11">
        <v>79</v>
      </c>
      <c r="O118" s="12">
        <v>0.11532846715328467</v>
      </c>
      <c r="P118" s="11">
        <v>1367</v>
      </c>
      <c r="Q118" s="11">
        <v>-19.652523774689101</v>
      </c>
      <c r="R118" s="11">
        <v>8.6666666666666661</v>
      </c>
      <c r="S118" s="11">
        <v>0</v>
      </c>
      <c r="T118" s="23">
        <f t="shared" si="16"/>
        <v>107.31919044135577</v>
      </c>
      <c r="U118" s="22">
        <f t="shared" si="27"/>
        <v>0.15441610135446873</v>
      </c>
      <c r="V118" s="4">
        <f t="shared" si="23"/>
        <v>0</v>
      </c>
      <c r="W118" s="9">
        <v>4.79</v>
      </c>
      <c r="X118" s="20">
        <f t="shared" si="26"/>
        <v>89.507421040318135</v>
      </c>
      <c r="Y118" s="4">
        <f t="shared" si="24"/>
        <v>0</v>
      </c>
      <c r="Z118" s="6">
        <v>99.104038786684782</v>
      </c>
      <c r="AA118" s="5">
        <v>88.357711694168117</v>
      </c>
      <c r="AB118" s="3">
        <f t="shared" si="25"/>
        <v>89.15651952828334</v>
      </c>
      <c r="AC118" s="4">
        <f t="shared" si="17"/>
        <v>0</v>
      </c>
      <c r="AD118" s="3">
        <f t="shared" si="18"/>
        <v>1</v>
      </c>
      <c r="AE118" s="2">
        <v>1</v>
      </c>
      <c r="AF118" s="1" t="str">
        <f t="shared" si="19"/>
        <v>14522</v>
      </c>
    </row>
    <row r="119" spans="1:32" ht="18" x14ac:dyDescent="0.2">
      <c r="A119" s="16" t="s">
        <v>650</v>
      </c>
      <c r="B119" s="16" t="s">
        <v>649</v>
      </c>
      <c r="C119" s="11">
        <v>5207</v>
      </c>
      <c r="D119" s="11">
        <v>5078</v>
      </c>
      <c r="E119" s="11">
        <v>-129</v>
      </c>
      <c r="F119" s="15">
        <v>1.9873323397913563</v>
      </c>
      <c r="G119" s="14">
        <f t="shared" si="14"/>
        <v>-64.911136107986493</v>
      </c>
      <c r="H119" s="4">
        <f t="shared" si="15"/>
        <v>0</v>
      </c>
      <c r="I119" s="11">
        <v>3209</v>
      </c>
      <c r="J119" s="11">
        <v>3190</v>
      </c>
      <c r="K119" s="23">
        <f t="shared" si="20"/>
        <v>-19</v>
      </c>
      <c r="L119" s="25">
        <f t="shared" si="21"/>
        <v>0.29270786400027732</v>
      </c>
      <c r="M119" s="4">
        <f t="shared" si="22"/>
        <v>0</v>
      </c>
      <c r="N119" s="11">
        <v>441</v>
      </c>
      <c r="O119" s="12">
        <v>0.13695652173913042</v>
      </c>
      <c r="P119" s="11">
        <v>5334</v>
      </c>
      <c r="Q119" s="11">
        <v>-128.81589801274839</v>
      </c>
      <c r="R119" s="11">
        <v>-12</v>
      </c>
      <c r="S119" s="11">
        <v>11.666666666666666</v>
      </c>
      <c r="T119" s="23">
        <f t="shared" si="16"/>
        <v>546.14923134608182</v>
      </c>
      <c r="U119" s="22">
        <f t="shared" si="27"/>
        <v>0.17120665559438303</v>
      </c>
      <c r="V119" s="4">
        <f t="shared" si="23"/>
        <v>0</v>
      </c>
      <c r="W119" s="9">
        <v>4.75</v>
      </c>
      <c r="X119" s="20">
        <f t="shared" si="26"/>
        <v>88.759968672549306</v>
      </c>
      <c r="Y119" s="4">
        <f t="shared" si="24"/>
        <v>0</v>
      </c>
      <c r="Z119" s="6">
        <v>95.639804117494336</v>
      </c>
      <c r="AA119" s="5">
        <v>89.226224343910744</v>
      </c>
      <c r="AB119" s="3">
        <f t="shared" si="25"/>
        <v>93.294026652643026</v>
      </c>
      <c r="AC119" s="4">
        <f t="shared" si="17"/>
        <v>0</v>
      </c>
      <c r="AD119" s="3">
        <f t="shared" si="18"/>
        <v>0</v>
      </c>
      <c r="AE119" s="2">
        <v>1</v>
      </c>
      <c r="AF119" s="1" t="str">
        <f t="shared" si="19"/>
        <v>14523</v>
      </c>
    </row>
    <row r="120" spans="1:32" ht="18" x14ac:dyDescent="0.2">
      <c r="A120" s="16" t="s">
        <v>648</v>
      </c>
      <c r="B120" s="16" t="s">
        <v>647</v>
      </c>
      <c r="C120" s="11">
        <v>19300</v>
      </c>
      <c r="D120" s="11">
        <v>18893</v>
      </c>
      <c r="E120" s="11">
        <v>-407</v>
      </c>
      <c r="F120" s="15">
        <v>1.9941002949852507</v>
      </c>
      <c r="G120" s="14">
        <f t="shared" si="14"/>
        <v>-204.10207100591717</v>
      </c>
      <c r="H120" s="4">
        <f t="shared" si="15"/>
        <v>0</v>
      </c>
      <c r="I120" s="11">
        <v>11418</v>
      </c>
      <c r="J120" s="11">
        <v>11467</v>
      </c>
      <c r="K120" s="23">
        <f t="shared" si="20"/>
        <v>49</v>
      </c>
      <c r="L120" s="25">
        <f t="shared" si="21"/>
        <v>-0.24007595689011618</v>
      </c>
      <c r="M120" s="4">
        <f t="shared" si="22"/>
        <v>0</v>
      </c>
      <c r="N120" s="11">
        <v>1355</v>
      </c>
      <c r="O120" s="12">
        <v>0.1188075405523893</v>
      </c>
      <c r="P120" s="11">
        <v>19604</v>
      </c>
      <c r="Q120" s="11">
        <v>-356.55177514792899</v>
      </c>
      <c r="R120" s="11">
        <v>91.666666666666671</v>
      </c>
      <c r="S120" s="11">
        <v>25.333333333333332</v>
      </c>
      <c r="T120" s="23">
        <f t="shared" si="16"/>
        <v>1777.8851084812625</v>
      </c>
      <c r="U120" s="22">
        <f t="shared" si="27"/>
        <v>0.15504361284392279</v>
      </c>
      <c r="V120" s="4">
        <f t="shared" si="23"/>
        <v>0</v>
      </c>
      <c r="W120" s="9">
        <v>4.2300000000000004</v>
      </c>
      <c r="X120" s="20">
        <f t="shared" si="26"/>
        <v>79.043087891554435</v>
      </c>
      <c r="Y120" s="4">
        <f t="shared" si="24"/>
        <v>0</v>
      </c>
      <c r="Z120" s="6">
        <v>100.24927802612527</v>
      </c>
      <c r="AA120" s="5">
        <v>87.131033650814857</v>
      </c>
      <c r="AB120" s="3">
        <f t="shared" si="25"/>
        <v>86.914375211867608</v>
      </c>
      <c r="AC120" s="4">
        <f t="shared" si="17"/>
        <v>0</v>
      </c>
      <c r="AD120" s="3">
        <f t="shared" si="18"/>
        <v>0</v>
      </c>
      <c r="AE120" s="2">
        <v>1</v>
      </c>
      <c r="AF120" s="1" t="str">
        <f t="shared" si="19"/>
        <v>14523</v>
      </c>
    </row>
    <row r="121" spans="1:32" ht="18" x14ac:dyDescent="0.2">
      <c r="A121" s="16" t="s">
        <v>646</v>
      </c>
      <c r="B121" s="16" t="s">
        <v>645</v>
      </c>
      <c r="C121" s="11">
        <v>2024</v>
      </c>
      <c r="D121" s="11">
        <v>1941</v>
      </c>
      <c r="E121" s="11">
        <v>-83</v>
      </c>
      <c r="F121" s="15">
        <v>2.0692383778437189</v>
      </c>
      <c r="G121" s="14">
        <f t="shared" si="14"/>
        <v>-40.111376673040155</v>
      </c>
      <c r="H121" s="4">
        <f t="shared" si="15"/>
        <v>0</v>
      </c>
      <c r="I121" s="11">
        <v>1191</v>
      </c>
      <c r="J121" s="11">
        <v>1195</v>
      </c>
      <c r="K121" s="23">
        <f t="shared" si="20"/>
        <v>4</v>
      </c>
      <c r="L121" s="25">
        <f t="shared" si="21"/>
        <v>-9.9722331462347907E-2</v>
      </c>
      <c r="M121" s="4">
        <f t="shared" si="22"/>
        <v>0</v>
      </c>
      <c r="N121" s="11">
        <v>133</v>
      </c>
      <c r="O121" s="12">
        <v>0.11120401337792642</v>
      </c>
      <c r="P121" s="11">
        <v>2092</v>
      </c>
      <c r="Q121" s="11">
        <v>-72.97370936902486</v>
      </c>
      <c r="R121" s="11">
        <v>7.6666666666666661</v>
      </c>
      <c r="S121" s="11">
        <v>0</v>
      </c>
      <c r="T121" s="23">
        <f t="shared" si="16"/>
        <v>213.6403760356915</v>
      </c>
      <c r="U121" s="22">
        <f t="shared" si="27"/>
        <v>0.17877855735204309</v>
      </c>
      <c r="V121" s="4">
        <f t="shared" si="23"/>
        <v>0</v>
      </c>
      <c r="W121" s="9">
        <v>4.5</v>
      </c>
      <c r="X121" s="20">
        <f t="shared" si="26"/>
        <v>84.088391373994071</v>
      </c>
      <c r="Y121" s="4">
        <f t="shared" si="24"/>
        <v>0</v>
      </c>
      <c r="Z121" s="6">
        <v>96.25697780518145</v>
      </c>
      <c r="AA121" s="5">
        <v>83.008288647965884</v>
      </c>
      <c r="AB121" s="3">
        <f t="shared" si="25"/>
        <v>86.236125983479212</v>
      </c>
      <c r="AC121" s="4">
        <f t="shared" si="17"/>
        <v>0</v>
      </c>
      <c r="AD121" s="3">
        <f t="shared" si="18"/>
        <v>0</v>
      </c>
      <c r="AE121" s="2">
        <v>1</v>
      </c>
      <c r="AF121" s="1" t="str">
        <f t="shared" si="19"/>
        <v>14523</v>
      </c>
    </row>
    <row r="122" spans="1:32" ht="18" x14ac:dyDescent="0.2">
      <c r="A122" s="16" t="s">
        <v>644</v>
      </c>
      <c r="B122" s="16" t="s">
        <v>643</v>
      </c>
      <c r="C122" s="11">
        <v>3749</v>
      </c>
      <c r="D122" s="11">
        <v>3692</v>
      </c>
      <c r="E122" s="11">
        <v>-57</v>
      </c>
      <c r="F122" s="15">
        <v>1.7879220161673799</v>
      </c>
      <c r="G122" s="14">
        <f t="shared" si="14"/>
        <v>-31.880585106382981</v>
      </c>
      <c r="H122" s="4">
        <f t="shared" si="15"/>
        <v>0</v>
      </c>
      <c r="I122" s="11">
        <v>2497</v>
      </c>
      <c r="J122" s="11">
        <v>2503</v>
      </c>
      <c r="K122" s="23">
        <f t="shared" si="20"/>
        <v>6</v>
      </c>
      <c r="L122" s="25">
        <f t="shared" si="21"/>
        <v>-0.18820231749130314</v>
      </c>
      <c r="M122" s="4">
        <f t="shared" si="22"/>
        <v>0</v>
      </c>
      <c r="N122" s="11">
        <v>291</v>
      </c>
      <c r="O122" s="12">
        <v>0.11575178997613365</v>
      </c>
      <c r="P122" s="11">
        <v>3760</v>
      </c>
      <c r="Q122" s="11">
        <v>-38.032978723404256</v>
      </c>
      <c r="R122" s="11">
        <v>7</v>
      </c>
      <c r="S122" s="11">
        <v>0</v>
      </c>
      <c r="T122" s="23">
        <f t="shared" si="16"/>
        <v>336.03297872340426</v>
      </c>
      <c r="U122" s="22">
        <f t="shared" si="27"/>
        <v>0.13425208898258259</v>
      </c>
      <c r="V122" s="4">
        <f t="shared" si="23"/>
        <v>0</v>
      </c>
      <c r="W122" s="9">
        <v>5</v>
      </c>
      <c r="X122" s="20">
        <f t="shared" si="26"/>
        <v>93.431545971104526</v>
      </c>
      <c r="Y122" s="4">
        <f t="shared" si="24"/>
        <v>0</v>
      </c>
      <c r="Z122" s="6">
        <v>110.58143872988404</v>
      </c>
      <c r="AA122" s="5">
        <v>87.543000712993646</v>
      </c>
      <c r="AB122" s="3">
        <f t="shared" si="25"/>
        <v>79.16608946175306</v>
      </c>
      <c r="AC122" s="4">
        <f t="shared" si="17"/>
        <v>0</v>
      </c>
      <c r="AD122" s="3">
        <f t="shared" si="18"/>
        <v>0</v>
      </c>
      <c r="AE122" s="2">
        <v>1</v>
      </c>
      <c r="AF122" s="1" t="str">
        <f t="shared" si="19"/>
        <v>14523</v>
      </c>
    </row>
    <row r="123" spans="1:32" ht="18" x14ac:dyDescent="0.2">
      <c r="A123" s="16" t="s">
        <v>642</v>
      </c>
      <c r="B123" s="16" t="s">
        <v>641</v>
      </c>
      <c r="C123" s="11">
        <v>1022</v>
      </c>
      <c r="D123" s="11">
        <v>971</v>
      </c>
      <c r="E123" s="11">
        <v>-51</v>
      </c>
      <c r="F123" s="15">
        <v>2.1510204081632653</v>
      </c>
      <c r="G123" s="14">
        <f t="shared" si="14"/>
        <v>-23.70967741935484</v>
      </c>
      <c r="H123" s="4">
        <f t="shared" si="15"/>
        <v>0</v>
      </c>
      <c r="I123" s="11">
        <v>568</v>
      </c>
      <c r="J123" s="11">
        <v>571</v>
      </c>
      <c r="K123" s="23">
        <f t="shared" si="20"/>
        <v>3</v>
      </c>
      <c r="L123" s="25">
        <f t="shared" si="21"/>
        <v>-0.12653061224489795</v>
      </c>
      <c r="M123" s="4">
        <f t="shared" si="22"/>
        <v>0</v>
      </c>
      <c r="N123" s="11">
        <v>52</v>
      </c>
      <c r="O123" s="12">
        <v>9.187279151943463E-2</v>
      </c>
      <c r="P123" s="11">
        <v>1054</v>
      </c>
      <c r="Q123" s="11">
        <v>-38.586337760910816</v>
      </c>
      <c r="R123" s="11">
        <v>4.666666666666667</v>
      </c>
      <c r="S123" s="11">
        <v>0</v>
      </c>
      <c r="T123" s="23">
        <f t="shared" si="16"/>
        <v>95.253004427577494</v>
      </c>
      <c r="U123" s="22">
        <f t="shared" si="27"/>
        <v>0.16681787115162433</v>
      </c>
      <c r="V123" s="4">
        <f t="shared" si="23"/>
        <v>0</v>
      </c>
      <c r="W123" s="9">
        <v>4.33</v>
      </c>
      <c r="X123" s="20">
        <f t="shared" si="26"/>
        <v>80.911718810976524</v>
      </c>
      <c r="Y123" s="4">
        <f t="shared" si="24"/>
        <v>0</v>
      </c>
      <c r="Z123" s="6">
        <v>106.11595584766445</v>
      </c>
      <c r="AA123" s="5">
        <v>82.534833964566374</v>
      </c>
      <c r="AB123" s="3">
        <f t="shared" si="25"/>
        <v>77.777967795012714</v>
      </c>
      <c r="AC123" s="4">
        <f t="shared" si="17"/>
        <v>0</v>
      </c>
      <c r="AD123" s="3">
        <f t="shared" si="18"/>
        <v>0</v>
      </c>
      <c r="AE123" s="2">
        <v>1</v>
      </c>
      <c r="AF123" s="1" t="str">
        <f t="shared" si="19"/>
        <v>14523</v>
      </c>
    </row>
    <row r="124" spans="1:32" ht="18" x14ac:dyDescent="0.2">
      <c r="A124" s="16" t="s">
        <v>640</v>
      </c>
      <c r="B124" s="16" t="s">
        <v>639</v>
      </c>
      <c r="C124" s="11">
        <v>1226</v>
      </c>
      <c r="D124" s="11">
        <v>1184</v>
      </c>
      <c r="E124" s="11">
        <v>-42</v>
      </c>
      <c r="F124" s="15">
        <v>2.3609022556390977</v>
      </c>
      <c r="G124" s="14">
        <f t="shared" si="14"/>
        <v>-17.789808917197451</v>
      </c>
      <c r="H124" s="4">
        <f t="shared" si="15"/>
        <v>0</v>
      </c>
      <c r="I124" s="11">
        <v>570</v>
      </c>
      <c r="J124" s="11">
        <v>578</v>
      </c>
      <c r="K124" s="23">
        <f t="shared" si="20"/>
        <v>8</v>
      </c>
      <c r="L124" s="25">
        <f t="shared" si="21"/>
        <v>-0.44969566774078057</v>
      </c>
      <c r="M124" s="4">
        <f t="shared" si="22"/>
        <v>0</v>
      </c>
      <c r="N124" s="11">
        <v>16</v>
      </c>
      <c r="O124" s="12">
        <v>2.8021015761821366E-2</v>
      </c>
      <c r="P124" s="11">
        <v>1256</v>
      </c>
      <c r="Q124" s="11">
        <v>-30.496815286624205</v>
      </c>
      <c r="R124" s="11">
        <v>9.6666666666666661</v>
      </c>
      <c r="S124" s="11">
        <v>0</v>
      </c>
      <c r="T124" s="23">
        <f t="shared" si="16"/>
        <v>56.163481953290869</v>
      </c>
      <c r="U124" s="22">
        <f t="shared" si="27"/>
        <v>9.7168653898427104E-2</v>
      </c>
      <c r="V124" s="4">
        <f t="shared" si="23"/>
        <v>0</v>
      </c>
      <c r="W124" s="9">
        <v>4.33</v>
      </c>
      <c r="X124" s="20">
        <f t="shared" si="26"/>
        <v>80.911718810976524</v>
      </c>
      <c r="Y124" s="4">
        <f t="shared" si="24"/>
        <v>0</v>
      </c>
      <c r="Z124" s="6">
        <v>99.353375485977736</v>
      </c>
      <c r="AA124" s="5">
        <v>82.534833964566374</v>
      </c>
      <c r="AB124" s="3">
        <f t="shared" si="25"/>
        <v>83.071997867062848</v>
      </c>
      <c r="AC124" s="4">
        <f t="shared" si="17"/>
        <v>0</v>
      </c>
      <c r="AD124" s="3">
        <f t="shared" si="18"/>
        <v>0</v>
      </c>
      <c r="AE124" s="2">
        <v>1</v>
      </c>
      <c r="AF124" s="1" t="str">
        <f t="shared" si="19"/>
        <v>14523</v>
      </c>
    </row>
    <row r="125" spans="1:32" ht="18" x14ac:dyDescent="0.2">
      <c r="A125" s="16" t="s">
        <v>638</v>
      </c>
      <c r="B125" s="16" t="s">
        <v>637</v>
      </c>
      <c r="C125" s="11">
        <v>1266</v>
      </c>
      <c r="D125" s="11">
        <v>1217</v>
      </c>
      <c r="E125" s="11">
        <v>-49</v>
      </c>
      <c r="F125" s="15">
        <v>2.285211267605634</v>
      </c>
      <c r="G125" s="14">
        <f t="shared" si="14"/>
        <v>-21.442218798151</v>
      </c>
      <c r="H125" s="4">
        <f t="shared" si="15"/>
        <v>0</v>
      </c>
      <c r="I125" s="11">
        <v>641</v>
      </c>
      <c r="J125" s="11">
        <v>644</v>
      </c>
      <c r="K125" s="23">
        <f t="shared" si="20"/>
        <v>3</v>
      </c>
      <c r="L125" s="25">
        <f t="shared" si="21"/>
        <v>-0.1399108939350388</v>
      </c>
      <c r="M125" s="4">
        <f t="shared" si="22"/>
        <v>0</v>
      </c>
      <c r="N125" s="11">
        <v>52</v>
      </c>
      <c r="O125" s="12">
        <v>8.1761006289308172E-2</v>
      </c>
      <c r="P125" s="11">
        <v>1298</v>
      </c>
      <c r="Q125" s="11">
        <v>-35.445300462249612</v>
      </c>
      <c r="R125" s="11">
        <v>5.333333333333333</v>
      </c>
      <c r="S125" s="11">
        <v>0</v>
      </c>
      <c r="T125" s="23">
        <f t="shared" si="16"/>
        <v>92.778633795582934</v>
      </c>
      <c r="U125" s="22">
        <f t="shared" si="27"/>
        <v>0.14406620154593625</v>
      </c>
      <c r="V125" s="4">
        <f t="shared" si="23"/>
        <v>0</v>
      </c>
      <c r="W125" s="9">
        <v>4.33</v>
      </c>
      <c r="X125" s="20">
        <f t="shared" si="26"/>
        <v>80.911718810976524</v>
      </c>
      <c r="Y125" s="4">
        <f t="shared" si="24"/>
        <v>0</v>
      </c>
      <c r="Z125" s="6">
        <v>101.6523592901452</v>
      </c>
      <c r="AA125" s="5">
        <v>82.534833964566374</v>
      </c>
      <c r="AB125" s="3">
        <f t="shared" si="25"/>
        <v>81.193230084299486</v>
      </c>
      <c r="AC125" s="4">
        <f t="shared" si="17"/>
        <v>0</v>
      </c>
      <c r="AD125" s="3">
        <f t="shared" si="18"/>
        <v>0</v>
      </c>
      <c r="AE125" s="2">
        <v>1</v>
      </c>
      <c r="AF125" s="1" t="str">
        <f t="shared" si="19"/>
        <v>14523</v>
      </c>
    </row>
    <row r="126" spans="1:32" ht="18" x14ac:dyDescent="0.2">
      <c r="A126" s="16" t="s">
        <v>636</v>
      </c>
      <c r="B126" s="16" t="s">
        <v>635</v>
      </c>
      <c r="C126" s="11">
        <v>2723</v>
      </c>
      <c r="D126" s="11">
        <v>2578</v>
      </c>
      <c r="E126" s="11">
        <v>-145</v>
      </c>
      <c r="F126" s="15">
        <v>2.0945236309077271</v>
      </c>
      <c r="G126" s="14">
        <f t="shared" si="14"/>
        <v>-69.228151862464173</v>
      </c>
      <c r="H126" s="4">
        <f t="shared" si="15"/>
        <v>0</v>
      </c>
      <c r="I126" s="11">
        <v>1617</v>
      </c>
      <c r="J126" s="11">
        <v>1545</v>
      </c>
      <c r="K126" s="23">
        <f t="shared" si="20"/>
        <v>-72</v>
      </c>
      <c r="L126" s="25">
        <f t="shared" si="21"/>
        <v>1.0400393201748714</v>
      </c>
      <c r="M126" s="4">
        <f t="shared" si="22"/>
        <v>1</v>
      </c>
      <c r="N126" s="11">
        <v>225</v>
      </c>
      <c r="O126" s="12">
        <v>0.13983840894965818</v>
      </c>
      <c r="P126" s="11">
        <v>2792</v>
      </c>
      <c r="Q126" s="11">
        <v>-102.17120343839541</v>
      </c>
      <c r="R126" s="11">
        <v>4.333333333333333</v>
      </c>
      <c r="S126" s="11">
        <v>73.666666666666671</v>
      </c>
      <c r="T126" s="23">
        <f t="shared" si="16"/>
        <v>257.83787010506205</v>
      </c>
      <c r="U126" s="22">
        <f t="shared" si="27"/>
        <v>0.1668853528188104</v>
      </c>
      <c r="V126" s="4">
        <f t="shared" si="23"/>
        <v>0</v>
      </c>
      <c r="W126" s="9">
        <v>4.32</v>
      </c>
      <c r="X126" s="20">
        <f t="shared" si="26"/>
        <v>80.724855719034309</v>
      </c>
      <c r="Y126" s="4">
        <f t="shared" si="24"/>
        <v>0</v>
      </c>
      <c r="Z126" s="6">
        <v>104.98940793979853</v>
      </c>
      <c r="AA126" s="5">
        <v>83.672354957149622</v>
      </c>
      <c r="AB126" s="3">
        <f t="shared" si="25"/>
        <v>79.695996576271568</v>
      </c>
      <c r="AC126" s="4">
        <f t="shared" si="17"/>
        <v>0</v>
      </c>
      <c r="AD126" s="3">
        <f t="shared" si="18"/>
        <v>1</v>
      </c>
      <c r="AE126" s="2">
        <v>1</v>
      </c>
      <c r="AF126" s="1" t="str">
        <f t="shared" si="19"/>
        <v>14523</v>
      </c>
    </row>
    <row r="127" spans="1:32" ht="18" x14ac:dyDescent="0.2">
      <c r="A127" s="16" t="s">
        <v>634</v>
      </c>
      <c r="B127" s="16" t="s">
        <v>633</v>
      </c>
      <c r="C127" s="11">
        <v>4354</v>
      </c>
      <c r="D127" s="11">
        <v>4188</v>
      </c>
      <c r="E127" s="11">
        <v>-166</v>
      </c>
      <c r="F127" s="15">
        <v>1.9848888888888889</v>
      </c>
      <c r="G127" s="14">
        <f t="shared" si="14"/>
        <v>-83.63188535602329</v>
      </c>
      <c r="H127" s="4">
        <f t="shared" si="15"/>
        <v>0</v>
      </c>
      <c r="I127" s="11">
        <v>2722</v>
      </c>
      <c r="J127" s="11">
        <v>2691</v>
      </c>
      <c r="K127" s="23">
        <f t="shared" si="20"/>
        <v>-31</v>
      </c>
      <c r="L127" s="25">
        <f t="shared" si="21"/>
        <v>0.37067202141900935</v>
      </c>
      <c r="M127" s="4">
        <f t="shared" si="22"/>
        <v>0</v>
      </c>
      <c r="N127" s="11">
        <v>416</v>
      </c>
      <c r="O127" s="12">
        <v>0.15165876777251186</v>
      </c>
      <c r="P127" s="11">
        <v>4466</v>
      </c>
      <c r="Q127" s="11">
        <v>-140.05821764442453</v>
      </c>
      <c r="R127" s="11">
        <v>4.666666666666667</v>
      </c>
      <c r="S127" s="11">
        <v>45</v>
      </c>
      <c r="T127" s="23">
        <f t="shared" si="16"/>
        <v>515.72488431109116</v>
      </c>
      <c r="U127" s="22">
        <f t="shared" si="27"/>
        <v>0.19164804322225609</v>
      </c>
      <c r="V127" s="4">
        <f t="shared" si="23"/>
        <v>0</v>
      </c>
      <c r="W127" s="9">
        <v>4.3099999999999996</v>
      </c>
      <c r="X127" s="20">
        <f t="shared" si="26"/>
        <v>80.537992627092095</v>
      </c>
      <c r="Y127" s="4">
        <f t="shared" si="24"/>
        <v>0</v>
      </c>
      <c r="Z127" s="6">
        <v>85.71785838372125</v>
      </c>
      <c r="AA127" s="5">
        <v>79.503494238385088</v>
      </c>
      <c r="AB127" s="3">
        <f t="shared" si="25"/>
        <v>92.750210676616319</v>
      </c>
      <c r="AC127" s="4">
        <f t="shared" si="17"/>
        <v>0</v>
      </c>
      <c r="AD127" s="3">
        <f t="shared" si="18"/>
        <v>0</v>
      </c>
      <c r="AE127" s="2">
        <v>1</v>
      </c>
      <c r="AF127" s="1" t="str">
        <f t="shared" si="19"/>
        <v>14523</v>
      </c>
    </row>
    <row r="128" spans="1:32" ht="18" x14ac:dyDescent="0.2">
      <c r="A128" s="16" t="s">
        <v>632</v>
      </c>
      <c r="B128" s="16" t="s">
        <v>631</v>
      </c>
      <c r="C128" s="11">
        <v>8435</v>
      </c>
      <c r="D128" s="11">
        <v>8300</v>
      </c>
      <c r="E128" s="11">
        <v>-135</v>
      </c>
      <c r="F128" s="15">
        <v>1.9552542372881356</v>
      </c>
      <c r="G128" s="14">
        <f t="shared" si="14"/>
        <v>-69.044729542302363</v>
      </c>
      <c r="H128" s="4">
        <f t="shared" si="15"/>
        <v>0</v>
      </c>
      <c r="I128" s="11">
        <v>5504</v>
      </c>
      <c r="J128" s="11">
        <v>5614</v>
      </c>
      <c r="K128" s="23">
        <f t="shared" si="20"/>
        <v>110</v>
      </c>
      <c r="L128" s="25">
        <f t="shared" si="21"/>
        <v>-1.593170119271814</v>
      </c>
      <c r="M128" s="4">
        <f t="shared" si="22"/>
        <v>0</v>
      </c>
      <c r="N128" s="11">
        <v>881</v>
      </c>
      <c r="O128" s="12">
        <v>0.15980409940141485</v>
      </c>
      <c r="P128" s="11">
        <v>8652</v>
      </c>
      <c r="Q128" s="11">
        <v>-180.02773925104023</v>
      </c>
      <c r="R128" s="11">
        <v>118</v>
      </c>
      <c r="S128" s="11">
        <v>21.333333333333332</v>
      </c>
      <c r="T128" s="23">
        <f t="shared" si="16"/>
        <v>1157.6944059177069</v>
      </c>
      <c r="U128" s="22">
        <f t="shared" si="27"/>
        <v>0.20621560490162219</v>
      </c>
      <c r="V128" s="4">
        <f t="shared" si="23"/>
        <v>0</v>
      </c>
      <c r="W128" s="9">
        <v>4.29</v>
      </c>
      <c r="X128" s="20">
        <f t="shared" si="26"/>
        <v>80.16426644320768</v>
      </c>
      <c r="Y128" s="4">
        <f t="shared" si="24"/>
        <v>0</v>
      </c>
      <c r="Z128" s="6">
        <v>99.276513474948914</v>
      </c>
      <c r="AA128" s="5">
        <v>77.815659035876465</v>
      </c>
      <c r="AB128" s="3">
        <f t="shared" si="25"/>
        <v>78.382747653111522</v>
      </c>
      <c r="AC128" s="4">
        <f t="shared" si="17"/>
        <v>0</v>
      </c>
      <c r="AD128" s="3">
        <f t="shared" si="18"/>
        <v>0</v>
      </c>
      <c r="AE128" s="2">
        <v>1</v>
      </c>
      <c r="AF128" s="1" t="str">
        <f t="shared" si="19"/>
        <v>14523</v>
      </c>
    </row>
    <row r="129" spans="1:32" ht="18" x14ac:dyDescent="0.2">
      <c r="A129" s="16" t="s">
        <v>630</v>
      </c>
      <c r="B129" s="16" t="s">
        <v>629</v>
      </c>
      <c r="C129" s="11">
        <v>1810</v>
      </c>
      <c r="D129" s="11">
        <v>1766</v>
      </c>
      <c r="E129" s="11">
        <v>-44</v>
      </c>
      <c r="F129" s="15">
        <v>2.3802631578947366</v>
      </c>
      <c r="G129" s="14">
        <f t="shared" si="14"/>
        <v>-18.485351022664457</v>
      </c>
      <c r="H129" s="4">
        <f t="shared" si="15"/>
        <v>0</v>
      </c>
      <c r="I129" s="11">
        <v>867</v>
      </c>
      <c r="J129" s="11">
        <v>871</v>
      </c>
      <c r="K129" s="23">
        <f t="shared" si="20"/>
        <v>4</v>
      </c>
      <c r="L129" s="25">
        <f t="shared" si="21"/>
        <v>-0.21638755980861243</v>
      </c>
      <c r="M129" s="4">
        <f t="shared" si="22"/>
        <v>0</v>
      </c>
      <c r="N129" s="11">
        <v>71</v>
      </c>
      <c r="O129" s="12">
        <v>8.2750582750582752E-2</v>
      </c>
      <c r="P129" s="11">
        <v>1809</v>
      </c>
      <c r="Q129" s="11">
        <v>-18.065229408512991</v>
      </c>
      <c r="R129" s="11">
        <v>8.3333333333333339</v>
      </c>
      <c r="S129" s="11">
        <v>0</v>
      </c>
      <c r="T129" s="23">
        <f t="shared" si="16"/>
        <v>97.39856274184632</v>
      </c>
      <c r="U129" s="22">
        <f t="shared" si="27"/>
        <v>0.11182383782071909</v>
      </c>
      <c r="V129" s="4">
        <f t="shared" si="23"/>
        <v>0</v>
      </c>
      <c r="W129" s="9">
        <v>4.32</v>
      </c>
      <c r="X129" s="20">
        <f t="shared" si="26"/>
        <v>80.724855719034309</v>
      </c>
      <c r="Y129" s="4">
        <f t="shared" si="24"/>
        <v>0</v>
      </c>
      <c r="Z129" s="6">
        <v>104.21904202479013</v>
      </c>
      <c r="AA129" s="5">
        <v>83.672354957149622</v>
      </c>
      <c r="AB129" s="3">
        <f t="shared" si="25"/>
        <v>80.285093138014872</v>
      </c>
      <c r="AC129" s="4">
        <f t="shared" si="17"/>
        <v>0</v>
      </c>
      <c r="AD129" s="3">
        <f t="shared" si="18"/>
        <v>0</v>
      </c>
      <c r="AE129" s="2">
        <v>1</v>
      </c>
      <c r="AF129" s="1" t="str">
        <f t="shared" si="19"/>
        <v>14523</v>
      </c>
    </row>
    <row r="130" spans="1:32" ht="18" x14ac:dyDescent="0.2">
      <c r="A130" s="16" t="s">
        <v>628</v>
      </c>
      <c r="B130" s="16" t="s">
        <v>627</v>
      </c>
      <c r="C130" s="11">
        <v>2123</v>
      </c>
      <c r="D130" s="11">
        <v>2039</v>
      </c>
      <c r="E130" s="11">
        <v>-84</v>
      </c>
      <c r="F130" s="15">
        <v>2.2689511941848393</v>
      </c>
      <c r="G130" s="14">
        <f t="shared" si="14"/>
        <v>-37.021510297482834</v>
      </c>
      <c r="H130" s="4">
        <f t="shared" si="15"/>
        <v>0</v>
      </c>
      <c r="I130" s="11">
        <v>1033</v>
      </c>
      <c r="J130" s="11">
        <v>1036</v>
      </c>
      <c r="K130" s="23">
        <f t="shared" si="20"/>
        <v>3</v>
      </c>
      <c r="L130" s="25">
        <f t="shared" si="21"/>
        <v>-8.103397122088711E-2</v>
      </c>
      <c r="M130" s="4">
        <f t="shared" si="22"/>
        <v>0</v>
      </c>
      <c r="N130" s="11">
        <v>57</v>
      </c>
      <c r="O130" s="12">
        <v>5.4702495201535507E-2</v>
      </c>
      <c r="P130" s="11">
        <v>2185</v>
      </c>
      <c r="Q130" s="11">
        <v>-64.346910755148741</v>
      </c>
      <c r="R130" s="11">
        <v>6.333333333333333</v>
      </c>
      <c r="S130" s="11">
        <v>1</v>
      </c>
      <c r="T130" s="23">
        <f t="shared" si="16"/>
        <v>126.68024408848207</v>
      </c>
      <c r="U130" s="22">
        <f t="shared" si="27"/>
        <v>0.1222782278846352</v>
      </c>
      <c r="V130" s="4">
        <f t="shared" si="23"/>
        <v>0</v>
      </c>
      <c r="W130" s="9">
        <v>4.2750000000000004</v>
      </c>
      <c r="X130" s="20">
        <f t="shared" si="26"/>
        <v>79.883971805294379</v>
      </c>
      <c r="Y130" s="4">
        <f t="shared" si="24"/>
        <v>0</v>
      </c>
      <c r="Z130" s="6">
        <v>118.22777136130811</v>
      </c>
      <c r="AA130" s="5">
        <v>79.554452104471778</v>
      </c>
      <c r="AB130" s="3">
        <f t="shared" si="25"/>
        <v>67.289141280816878</v>
      </c>
      <c r="AC130" s="4">
        <f t="shared" si="17"/>
        <v>0</v>
      </c>
      <c r="AD130" s="3">
        <f t="shared" si="18"/>
        <v>0</v>
      </c>
      <c r="AE130" s="2">
        <v>1</v>
      </c>
      <c r="AF130" s="1" t="str">
        <f t="shared" si="19"/>
        <v>14523</v>
      </c>
    </row>
    <row r="131" spans="1:32" ht="18" x14ac:dyDescent="0.2">
      <c r="A131" s="16" t="s">
        <v>626</v>
      </c>
      <c r="B131" s="16" t="s">
        <v>625</v>
      </c>
      <c r="C131" s="11">
        <v>9265</v>
      </c>
      <c r="D131" s="11">
        <v>8783</v>
      </c>
      <c r="E131" s="11">
        <v>-482</v>
      </c>
      <c r="F131" s="15">
        <v>1.9680431624818426</v>
      </c>
      <c r="G131" s="14">
        <f t="shared" si="14"/>
        <v>-244.91332770982709</v>
      </c>
      <c r="H131" s="4">
        <f t="shared" si="15"/>
        <v>0</v>
      </c>
      <c r="I131" s="11">
        <v>5817</v>
      </c>
      <c r="J131" s="11">
        <v>5787</v>
      </c>
      <c r="K131" s="23">
        <f t="shared" si="20"/>
        <v>-30</v>
      </c>
      <c r="L131" s="25">
        <f t="shared" si="21"/>
        <v>0.12249231301754207</v>
      </c>
      <c r="M131" s="4">
        <f t="shared" si="22"/>
        <v>0</v>
      </c>
      <c r="N131" s="11">
        <v>800</v>
      </c>
      <c r="O131" s="12">
        <v>0.13642564802182811</v>
      </c>
      <c r="P131" s="11">
        <v>9484</v>
      </c>
      <c r="Q131" s="11">
        <v>-356.19137494727966</v>
      </c>
      <c r="R131" s="11">
        <v>52.333333333333336</v>
      </c>
      <c r="S131" s="11">
        <v>97</v>
      </c>
      <c r="T131" s="23">
        <f t="shared" si="16"/>
        <v>1111.5247082806129</v>
      </c>
      <c r="U131" s="22">
        <f t="shared" si="27"/>
        <v>0.1920726988561626</v>
      </c>
      <c r="V131" s="4">
        <f t="shared" si="23"/>
        <v>0</v>
      </c>
      <c r="W131" s="9">
        <v>4.5</v>
      </c>
      <c r="X131" s="20">
        <f t="shared" si="26"/>
        <v>84.088391373994071</v>
      </c>
      <c r="Y131" s="4">
        <f t="shared" si="24"/>
        <v>0</v>
      </c>
      <c r="Z131" s="6">
        <v>96.856535838165186</v>
      </c>
      <c r="AA131" s="5">
        <v>83.008288647965884</v>
      </c>
      <c r="AB131" s="3">
        <f t="shared" si="25"/>
        <v>85.70231005026038</v>
      </c>
      <c r="AC131" s="4">
        <f t="shared" si="17"/>
        <v>0</v>
      </c>
      <c r="AD131" s="3">
        <f t="shared" si="18"/>
        <v>0</v>
      </c>
      <c r="AE131" s="2">
        <v>1</v>
      </c>
      <c r="AF131" s="1" t="str">
        <f t="shared" si="19"/>
        <v>14523</v>
      </c>
    </row>
    <row r="132" spans="1:32" ht="18" x14ac:dyDescent="0.2">
      <c r="A132" s="16" t="s">
        <v>624</v>
      </c>
      <c r="B132" s="16" t="s">
        <v>623</v>
      </c>
      <c r="C132" s="11">
        <v>7490</v>
      </c>
      <c r="D132" s="11">
        <v>7225</v>
      </c>
      <c r="E132" s="11">
        <v>-265</v>
      </c>
      <c r="F132" s="15">
        <v>2.0951461665747382</v>
      </c>
      <c r="G132" s="14">
        <f t="shared" ref="G132:G195" si="28">E132/F132</f>
        <v>-126.48282216664472</v>
      </c>
      <c r="H132" s="4">
        <f t="shared" ref="H132:H195" si="29">IF(G132&gt;0,1,0)</f>
        <v>0</v>
      </c>
      <c r="I132" s="11">
        <v>4189</v>
      </c>
      <c r="J132" s="11">
        <v>4204</v>
      </c>
      <c r="K132" s="23">
        <f t="shared" si="20"/>
        <v>15</v>
      </c>
      <c r="L132" s="25">
        <f t="shared" si="21"/>
        <v>-0.11859317924007952</v>
      </c>
      <c r="M132" s="4">
        <f t="shared" si="22"/>
        <v>0</v>
      </c>
      <c r="N132" s="11">
        <v>430</v>
      </c>
      <c r="O132" s="12">
        <v>0.10296934865900383</v>
      </c>
      <c r="P132" s="11">
        <v>7597</v>
      </c>
      <c r="Q132" s="11">
        <v>-177.55324470185599</v>
      </c>
      <c r="R132" s="11">
        <v>28</v>
      </c>
      <c r="S132" s="11">
        <v>0</v>
      </c>
      <c r="T132" s="23">
        <f t="shared" ref="T132:T195" si="30">(N132-Q132+R132-S132)</f>
        <v>635.55324470185599</v>
      </c>
      <c r="U132" s="22">
        <f t="shared" si="27"/>
        <v>0.1511782218605747</v>
      </c>
      <c r="V132" s="4">
        <f t="shared" si="23"/>
        <v>0</v>
      </c>
      <c r="W132" s="9">
        <v>4.42</v>
      </c>
      <c r="X132" s="20">
        <f t="shared" si="26"/>
        <v>82.593486638456397</v>
      </c>
      <c r="Y132" s="4">
        <f t="shared" si="24"/>
        <v>0</v>
      </c>
      <c r="Z132" s="6">
        <v>103.721053165998</v>
      </c>
      <c r="AA132" s="5">
        <v>81.532585738668701</v>
      </c>
      <c r="AB132" s="3">
        <f t="shared" si="25"/>
        <v>78.607556759168006</v>
      </c>
      <c r="AC132" s="4">
        <f t="shared" ref="AC132:AC195" si="31">IF(AB132&gt;100,1,0)</f>
        <v>0</v>
      </c>
      <c r="AD132" s="3">
        <f t="shared" ref="AD132:AD195" si="32">H132+M132+V132+Y132+AC132</f>
        <v>0</v>
      </c>
      <c r="AE132" s="2">
        <v>1</v>
      </c>
      <c r="AF132" s="1" t="str">
        <f t="shared" ref="AF132:AF195" si="33">LEFT(A132,5)</f>
        <v>14523</v>
      </c>
    </row>
    <row r="133" spans="1:32" ht="18" x14ac:dyDescent="0.2">
      <c r="A133" s="16" t="s">
        <v>622</v>
      </c>
      <c r="B133" s="16" t="s">
        <v>621</v>
      </c>
      <c r="C133" s="11">
        <v>1512</v>
      </c>
      <c r="D133" s="11">
        <v>1465</v>
      </c>
      <c r="E133" s="11">
        <v>-47</v>
      </c>
      <c r="F133" s="15">
        <v>2.1737891737891739</v>
      </c>
      <c r="G133" s="14">
        <f t="shared" si="28"/>
        <v>-21.621231979030142</v>
      </c>
      <c r="H133" s="4">
        <f t="shared" si="29"/>
        <v>0</v>
      </c>
      <c r="I133" s="11">
        <v>766</v>
      </c>
      <c r="J133" s="11">
        <v>773</v>
      </c>
      <c r="K133" s="23">
        <f t="shared" ref="K133:K196" si="34">J133-I133</f>
        <v>7</v>
      </c>
      <c r="L133" s="25">
        <f t="shared" ref="L133:L196" si="35">IF(G133=0,"-",K133/G133)</f>
        <v>-0.3237558343941323</v>
      </c>
      <c r="M133" s="4">
        <f t="shared" ref="M133:M196" si="36">IF(AND(G133&gt;=0,K133&gt;=0,G133&gt;K133),1,IF(AND(G133&gt;=0,K133&lt;=0),1,IF(AND(G133&lt;0,K133&lt;0,G133&gt;K133),1,0)))</f>
        <v>0</v>
      </c>
      <c r="N133" s="11">
        <v>46</v>
      </c>
      <c r="O133" s="12">
        <v>6.0209424083769635E-2</v>
      </c>
      <c r="P133" s="11">
        <v>1526</v>
      </c>
      <c r="Q133" s="11">
        <v>-28.061598951507207</v>
      </c>
      <c r="R133" s="11">
        <v>9</v>
      </c>
      <c r="S133" s="11">
        <v>0</v>
      </c>
      <c r="T133" s="23">
        <f t="shared" si="30"/>
        <v>83.061598951507207</v>
      </c>
      <c r="U133" s="22">
        <f t="shared" si="27"/>
        <v>0.1074535562115229</v>
      </c>
      <c r="V133" s="4">
        <f t="shared" ref="V133:V196" si="37">IF(U133&lt;0.04,1,0)</f>
        <v>0</v>
      </c>
      <c r="W133" s="9">
        <v>4.2750000000000004</v>
      </c>
      <c r="X133" s="20">
        <f t="shared" si="26"/>
        <v>79.883971805294379</v>
      </c>
      <c r="Y133" s="4">
        <f t="shared" ref="Y133:Y196" si="38">IF(X133&gt;=105,1,0)</f>
        <v>0</v>
      </c>
      <c r="Z133" s="6">
        <v>112.10629788109847</v>
      </c>
      <c r="AA133" s="5">
        <v>79.554452104471778</v>
      </c>
      <c r="AB133" s="3">
        <f t="shared" ref="AB133:AB196" si="39">(AA133*100/Z133)</f>
        <v>70.963410270534808</v>
      </c>
      <c r="AC133" s="4">
        <f t="shared" si="31"/>
        <v>0</v>
      </c>
      <c r="AD133" s="3">
        <f t="shared" si="32"/>
        <v>0</v>
      </c>
      <c r="AE133" s="2">
        <v>1</v>
      </c>
      <c r="AF133" s="1" t="str">
        <f t="shared" si="33"/>
        <v>14523</v>
      </c>
    </row>
    <row r="134" spans="1:32" ht="18" x14ac:dyDescent="0.2">
      <c r="A134" s="16" t="s">
        <v>620</v>
      </c>
      <c r="B134" s="16" t="s">
        <v>619</v>
      </c>
      <c r="C134" s="11">
        <v>8072</v>
      </c>
      <c r="D134" s="11">
        <v>7782</v>
      </c>
      <c r="E134" s="11">
        <v>-290</v>
      </c>
      <c r="F134" s="15">
        <v>2.0319069997526591</v>
      </c>
      <c r="G134" s="14">
        <f t="shared" si="28"/>
        <v>-142.72306755934267</v>
      </c>
      <c r="H134" s="4">
        <f t="shared" si="29"/>
        <v>0</v>
      </c>
      <c r="I134" s="11">
        <v>4705</v>
      </c>
      <c r="J134" s="11">
        <v>4710</v>
      </c>
      <c r="K134" s="23">
        <f t="shared" si="34"/>
        <v>5</v>
      </c>
      <c r="L134" s="25">
        <f t="shared" si="35"/>
        <v>-3.5032879306080324E-2</v>
      </c>
      <c r="M134" s="4">
        <f t="shared" si="36"/>
        <v>0</v>
      </c>
      <c r="N134" s="11">
        <v>478</v>
      </c>
      <c r="O134" s="12">
        <v>0.10144312393887946</v>
      </c>
      <c r="P134" s="11">
        <v>8215</v>
      </c>
      <c r="Q134" s="11">
        <v>-213.10030432136335</v>
      </c>
      <c r="R134" s="11">
        <v>51.333333333333329</v>
      </c>
      <c r="S134" s="11">
        <v>22</v>
      </c>
      <c r="T134" s="23">
        <f t="shared" si="30"/>
        <v>720.43363765469678</v>
      </c>
      <c r="U134" s="22">
        <f t="shared" si="27"/>
        <v>0.15295830948082734</v>
      </c>
      <c r="V134" s="4">
        <f t="shared" si="37"/>
        <v>0</v>
      </c>
      <c r="W134" s="9">
        <v>4.46</v>
      </c>
      <c r="X134" s="20">
        <f t="shared" ref="X134:X197" si="40">(W134*100/5.35151157784154)</f>
        <v>83.340939006225241</v>
      </c>
      <c r="Y134" s="4">
        <f t="shared" si="38"/>
        <v>0</v>
      </c>
      <c r="Z134" s="6">
        <v>100.32481147739756</v>
      </c>
      <c r="AA134" s="5">
        <v>85.904048169355477</v>
      </c>
      <c r="AB134" s="3">
        <f t="shared" si="39"/>
        <v>85.625925336235525</v>
      </c>
      <c r="AC134" s="4">
        <f t="shared" si="31"/>
        <v>0</v>
      </c>
      <c r="AD134" s="3">
        <f t="shared" si="32"/>
        <v>0</v>
      </c>
      <c r="AE134" s="2">
        <v>1</v>
      </c>
      <c r="AF134" s="1" t="str">
        <f t="shared" si="33"/>
        <v>14523</v>
      </c>
    </row>
    <row r="135" spans="1:32" ht="18" x14ac:dyDescent="0.2">
      <c r="A135" s="16" t="s">
        <v>618</v>
      </c>
      <c r="B135" s="16" t="s">
        <v>617</v>
      </c>
      <c r="C135" s="11">
        <v>1345</v>
      </c>
      <c r="D135" s="11">
        <v>1338</v>
      </c>
      <c r="E135" s="11">
        <v>-7</v>
      </c>
      <c r="F135" s="15">
        <v>2.3013245033112582</v>
      </c>
      <c r="G135" s="14">
        <f t="shared" si="28"/>
        <v>-3.0417266187050362</v>
      </c>
      <c r="H135" s="4">
        <f t="shared" si="29"/>
        <v>0</v>
      </c>
      <c r="I135" s="11">
        <v>664</v>
      </c>
      <c r="J135" s="11">
        <v>663</v>
      </c>
      <c r="K135" s="23">
        <f t="shared" si="34"/>
        <v>-1</v>
      </c>
      <c r="L135" s="25">
        <f t="shared" si="35"/>
        <v>0.32876064333017974</v>
      </c>
      <c r="M135" s="4">
        <f t="shared" si="36"/>
        <v>0</v>
      </c>
      <c r="N135" s="11">
        <v>30</v>
      </c>
      <c r="O135" s="12">
        <v>4.5385779122541603E-2</v>
      </c>
      <c r="P135" s="11">
        <v>1390</v>
      </c>
      <c r="Q135" s="11">
        <v>-22.59568345323741</v>
      </c>
      <c r="R135" s="11">
        <v>2.333333333333333</v>
      </c>
      <c r="S135" s="11">
        <v>0</v>
      </c>
      <c r="T135" s="23">
        <f t="shared" si="30"/>
        <v>54.929016786570749</v>
      </c>
      <c r="U135" s="22">
        <f t="shared" si="27"/>
        <v>8.2849195756516961E-2</v>
      </c>
      <c r="V135" s="4">
        <f t="shared" si="37"/>
        <v>0</v>
      </c>
      <c r="W135" s="9">
        <v>4.5</v>
      </c>
      <c r="X135" s="20">
        <f t="shared" si="40"/>
        <v>84.088391373994071</v>
      </c>
      <c r="Y135" s="4">
        <f t="shared" si="38"/>
        <v>0</v>
      </c>
      <c r="Z135" s="6">
        <v>100.77482818314334</v>
      </c>
      <c r="AA135" s="5">
        <v>83.008288647965884</v>
      </c>
      <c r="AB135" s="3">
        <f t="shared" si="39"/>
        <v>82.370062191632428</v>
      </c>
      <c r="AC135" s="4">
        <f t="shared" si="31"/>
        <v>0</v>
      </c>
      <c r="AD135" s="3">
        <f t="shared" si="32"/>
        <v>0</v>
      </c>
      <c r="AE135" s="2">
        <v>1</v>
      </c>
      <c r="AF135" s="1" t="str">
        <f t="shared" si="33"/>
        <v>14523</v>
      </c>
    </row>
    <row r="136" spans="1:32" ht="18" x14ac:dyDescent="0.2">
      <c r="A136" s="16" t="s">
        <v>616</v>
      </c>
      <c r="B136" s="16" t="s">
        <v>615</v>
      </c>
      <c r="C136" s="11">
        <v>3315</v>
      </c>
      <c r="D136" s="11">
        <v>3167</v>
      </c>
      <c r="E136" s="11">
        <v>-148</v>
      </c>
      <c r="F136" s="15">
        <v>2.1150442477876106</v>
      </c>
      <c r="G136" s="14">
        <f t="shared" si="28"/>
        <v>-69.974895397489547</v>
      </c>
      <c r="H136" s="4">
        <f t="shared" si="29"/>
        <v>0</v>
      </c>
      <c r="I136" s="11">
        <v>1856</v>
      </c>
      <c r="J136" s="11">
        <v>1807</v>
      </c>
      <c r="K136" s="23">
        <f t="shared" si="34"/>
        <v>-49</v>
      </c>
      <c r="L136" s="25">
        <f t="shared" si="35"/>
        <v>0.70025113609184397</v>
      </c>
      <c r="M136" s="4">
        <f t="shared" si="36"/>
        <v>0</v>
      </c>
      <c r="N136" s="11">
        <v>187</v>
      </c>
      <c r="O136" s="12">
        <v>0.1002680965147453</v>
      </c>
      <c r="P136" s="11">
        <v>3346</v>
      </c>
      <c r="Q136" s="11">
        <v>-84.63179916317992</v>
      </c>
      <c r="R136" s="11">
        <v>14.333333333333334</v>
      </c>
      <c r="S136" s="11">
        <v>60</v>
      </c>
      <c r="T136" s="23">
        <f t="shared" si="30"/>
        <v>225.96513249651326</v>
      </c>
      <c r="U136" s="22">
        <f t="shared" si="27"/>
        <v>0.12504987963282416</v>
      </c>
      <c r="V136" s="4">
        <f t="shared" si="37"/>
        <v>0</v>
      </c>
      <c r="W136" s="9">
        <v>4.32</v>
      </c>
      <c r="X136" s="20">
        <f t="shared" si="40"/>
        <v>80.724855719034309</v>
      </c>
      <c r="Y136" s="4">
        <f t="shared" si="38"/>
        <v>0</v>
      </c>
      <c r="Z136" s="6">
        <v>101.95544177514468</v>
      </c>
      <c r="AA136" s="5">
        <v>83.672354957149622</v>
      </c>
      <c r="AB136" s="3">
        <f t="shared" si="39"/>
        <v>82.067571382489731</v>
      </c>
      <c r="AC136" s="4">
        <f t="shared" si="31"/>
        <v>0</v>
      </c>
      <c r="AD136" s="3">
        <f t="shared" si="32"/>
        <v>0</v>
      </c>
      <c r="AE136" s="2">
        <v>1</v>
      </c>
      <c r="AF136" s="1" t="str">
        <f t="shared" si="33"/>
        <v>14523</v>
      </c>
    </row>
    <row r="137" spans="1:32" ht="18" x14ac:dyDescent="0.2">
      <c r="A137" s="16" t="s">
        <v>614</v>
      </c>
      <c r="B137" s="16" t="s">
        <v>613</v>
      </c>
      <c r="C137" s="11">
        <v>4149</v>
      </c>
      <c r="D137" s="11">
        <v>4041</v>
      </c>
      <c r="E137" s="11">
        <v>-108</v>
      </c>
      <c r="F137" s="15">
        <v>2.0281827016520895</v>
      </c>
      <c r="G137" s="14">
        <f t="shared" si="28"/>
        <v>-53.249640632486823</v>
      </c>
      <c r="H137" s="4">
        <f t="shared" si="29"/>
        <v>0</v>
      </c>
      <c r="I137" s="11">
        <v>2501</v>
      </c>
      <c r="J137" s="11">
        <v>2498</v>
      </c>
      <c r="K137" s="23">
        <f t="shared" si="34"/>
        <v>-3</v>
      </c>
      <c r="L137" s="25">
        <f t="shared" si="35"/>
        <v>5.6338408379224707E-2</v>
      </c>
      <c r="M137" s="4">
        <f t="shared" si="36"/>
        <v>0</v>
      </c>
      <c r="N137" s="11">
        <v>350</v>
      </c>
      <c r="O137" s="12">
        <v>0.13977635782747605</v>
      </c>
      <c r="P137" s="11">
        <v>4174</v>
      </c>
      <c r="Q137" s="11">
        <v>-65.575946334451359</v>
      </c>
      <c r="R137" s="11">
        <v>8.6666666666666661</v>
      </c>
      <c r="S137" s="11">
        <v>10</v>
      </c>
      <c r="T137" s="23">
        <f t="shared" si="30"/>
        <v>414.24261300111806</v>
      </c>
      <c r="U137" s="22">
        <f t="shared" si="27"/>
        <v>0.16582970896762131</v>
      </c>
      <c r="V137" s="4">
        <f t="shared" si="37"/>
        <v>0</v>
      </c>
      <c r="W137" s="9">
        <v>4.5</v>
      </c>
      <c r="X137" s="20">
        <f t="shared" si="40"/>
        <v>84.088391373994071</v>
      </c>
      <c r="Y137" s="4">
        <f t="shared" si="38"/>
        <v>0</v>
      </c>
      <c r="Z137" s="6">
        <v>102.74941486489439</v>
      </c>
      <c r="AA137" s="5">
        <v>74.015724044436254</v>
      </c>
      <c r="AB137" s="3">
        <f t="shared" si="39"/>
        <v>72.035178148469086</v>
      </c>
      <c r="AC137" s="4">
        <f t="shared" si="31"/>
        <v>0</v>
      </c>
      <c r="AD137" s="3">
        <f t="shared" si="32"/>
        <v>0</v>
      </c>
      <c r="AE137" s="2">
        <v>1</v>
      </c>
      <c r="AF137" s="1" t="str">
        <f t="shared" si="33"/>
        <v>14523</v>
      </c>
    </row>
    <row r="138" spans="1:32" ht="18" x14ac:dyDescent="0.2">
      <c r="A138" s="16" t="s">
        <v>612</v>
      </c>
      <c r="B138" s="16" t="s">
        <v>611</v>
      </c>
      <c r="C138" s="11">
        <v>2252</v>
      </c>
      <c r="D138" s="11">
        <v>2172</v>
      </c>
      <c r="E138" s="11">
        <v>-80</v>
      </c>
      <c r="F138" s="15">
        <v>2.2212475633528266</v>
      </c>
      <c r="G138" s="14">
        <f t="shared" si="28"/>
        <v>-36.015796401930672</v>
      </c>
      <c r="H138" s="4">
        <f t="shared" si="29"/>
        <v>0</v>
      </c>
      <c r="I138" s="11">
        <v>1127</v>
      </c>
      <c r="J138" s="11">
        <v>1131</v>
      </c>
      <c r="K138" s="23">
        <f t="shared" si="34"/>
        <v>4</v>
      </c>
      <c r="L138" s="25">
        <f t="shared" si="35"/>
        <v>-0.11106237816764132</v>
      </c>
      <c r="M138" s="4">
        <f t="shared" si="36"/>
        <v>0</v>
      </c>
      <c r="N138" s="11">
        <v>55</v>
      </c>
      <c r="O138" s="12">
        <v>4.8715677590788306E-2</v>
      </c>
      <c r="P138" s="11">
        <v>2279</v>
      </c>
      <c r="Q138" s="11">
        <v>-48.17112768758227</v>
      </c>
      <c r="R138" s="11">
        <v>9.6666666666666661</v>
      </c>
      <c r="S138" s="11">
        <v>1</v>
      </c>
      <c r="T138" s="23">
        <f t="shared" si="30"/>
        <v>111.83779435424894</v>
      </c>
      <c r="U138" s="22">
        <f t="shared" si="27"/>
        <v>9.8883991471484481E-2</v>
      </c>
      <c r="V138" s="4">
        <f t="shared" si="37"/>
        <v>0</v>
      </c>
      <c r="W138" s="9">
        <v>4.33</v>
      </c>
      <c r="X138" s="20">
        <f t="shared" si="40"/>
        <v>80.911718810976524</v>
      </c>
      <c r="Y138" s="4">
        <f t="shared" si="38"/>
        <v>0</v>
      </c>
      <c r="Z138" s="6">
        <v>107.68683887193646</v>
      </c>
      <c r="AA138" s="5">
        <v>82.534833964566374</v>
      </c>
      <c r="AB138" s="3">
        <f t="shared" si="39"/>
        <v>76.643380778145598</v>
      </c>
      <c r="AC138" s="4">
        <f t="shared" si="31"/>
        <v>0</v>
      </c>
      <c r="AD138" s="3">
        <f t="shared" si="32"/>
        <v>0</v>
      </c>
      <c r="AE138" s="2">
        <v>1</v>
      </c>
      <c r="AF138" s="1" t="str">
        <f t="shared" si="33"/>
        <v>14523</v>
      </c>
    </row>
    <row r="139" spans="1:32" ht="18" x14ac:dyDescent="0.2">
      <c r="A139" s="16" t="s">
        <v>610</v>
      </c>
      <c r="B139" s="16" t="s">
        <v>609</v>
      </c>
      <c r="C139" s="11">
        <v>3013</v>
      </c>
      <c r="D139" s="11">
        <v>2988</v>
      </c>
      <c r="E139" s="11">
        <v>-25</v>
      </c>
      <c r="F139" s="15">
        <v>2.1248256624825661</v>
      </c>
      <c r="G139" s="14">
        <f t="shared" si="28"/>
        <v>-11.765671151952741</v>
      </c>
      <c r="H139" s="4">
        <f t="shared" si="29"/>
        <v>0</v>
      </c>
      <c r="I139" s="11">
        <v>1656</v>
      </c>
      <c r="J139" s="11">
        <v>1666</v>
      </c>
      <c r="K139" s="23">
        <f t="shared" si="34"/>
        <v>10</v>
      </c>
      <c r="L139" s="25">
        <f t="shared" si="35"/>
        <v>-0.84993026499302649</v>
      </c>
      <c r="M139" s="4">
        <f t="shared" si="36"/>
        <v>0</v>
      </c>
      <c r="N139" s="11">
        <v>191</v>
      </c>
      <c r="O139" s="12">
        <v>0.11519903498190591</v>
      </c>
      <c r="P139" s="11">
        <v>3047</v>
      </c>
      <c r="Q139" s="11">
        <v>-27.766983918608471</v>
      </c>
      <c r="R139" s="11">
        <v>18.333333333333332</v>
      </c>
      <c r="S139" s="11">
        <v>0</v>
      </c>
      <c r="T139" s="23">
        <f t="shared" si="30"/>
        <v>237.10031725194182</v>
      </c>
      <c r="U139" s="22">
        <f t="shared" si="27"/>
        <v>0.1423171171980443</v>
      </c>
      <c r="V139" s="4">
        <f t="shared" si="37"/>
        <v>0</v>
      </c>
      <c r="W139" s="9">
        <v>4.1549999999999994</v>
      </c>
      <c r="X139" s="20">
        <f t="shared" si="40"/>
        <v>77.641614701987848</v>
      </c>
      <c r="Y139" s="4">
        <f t="shared" si="38"/>
        <v>0</v>
      </c>
      <c r="Z139" s="6">
        <v>116.35837328358905</v>
      </c>
      <c r="AA139" s="5">
        <v>77.921725182482177</v>
      </c>
      <c r="AB139" s="3">
        <f t="shared" si="39"/>
        <v>66.967011469446263</v>
      </c>
      <c r="AC139" s="4">
        <f t="shared" si="31"/>
        <v>0</v>
      </c>
      <c r="AD139" s="3">
        <f t="shared" si="32"/>
        <v>0</v>
      </c>
      <c r="AE139" s="2">
        <v>1</v>
      </c>
      <c r="AF139" s="1" t="str">
        <f t="shared" si="33"/>
        <v>14523</v>
      </c>
    </row>
    <row r="140" spans="1:32" ht="18" x14ac:dyDescent="0.2">
      <c r="A140" s="16" t="s">
        <v>608</v>
      </c>
      <c r="B140" s="16" t="s">
        <v>607</v>
      </c>
      <c r="C140" s="11">
        <v>1008</v>
      </c>
      <c r="D140" s="11">
        <v>979</v>
      </c>
      <c r="E140" s="11">
        <v>-29</v>
      </c>
      <c r="F140" s="15">
        <v>2.209850107066381</v>
      </c>
      <c r="G140" s="14">
        <f t="shared" si="28"/>
        <v>-13.123062015503876</v>
      </c>
      <c r="H140" s="4">
        <f t="shared" si="29"/>
        <v>0</v>
      </c>
      <c r="I140" s="11">
        <v>531</v>
      </c>
      <c r="J140" s="11">
        <v>536</v>
      </c>
      <c r="K140" s="23">
        <f t="shared" si="34"/>
        <v>5</v>
      </c>
      <c r="L140" s="25">
        <f t="shared" si="35"/>
        <v>-0.38100863914937605</v>
      </c>
      <c r="M140" s="4">
        <f t="shared" si="36"/>
        <v>0</v>
      </c>
      <c r="N140" s="11">
        <v>49</v>
      </c>
      <c r="O140" s="12">
        <v>9.2627599243856329E-2</v>
      </c>
      <c r="P140" s="11">
        <v>1032</v>
      </c>
      <c r="Q140" s="11">
        <v>-23.983527131782949</v>
      </c>
      <c r="R140" s="11">
        <v>8</v>
      </c>
      <c r="S140" s="11">
        <v>0</v>
      </c>
      <c r="T140" s="23">
        <f t="shared" si="30"/>
        <v>80.983527131782949</v>
      </c>
      <c r="U140" s="22">
        <f t="shared" si="27"/>
        <v>0.15108867002198312</v>
      </c>
      <c r="V140" s="4">
        <f t="shared" si="37"/>
        <v>0</v>
      </c>
      <c r="W140" s="9">
        <v>4.32</v>
      </c>
      <c r="X140" s="20">
        <f t="shared" si="40"/>
        <v>80.724855719034309</v>
      </c>
      <c r="Y140" s="4">
        <f t="shared" si="38"/>
        <v>0</v>
      </c>
      <c r="Z140" s="6">
        <v>98.685853845140059</v>
      </c>
      <c r="AA140" s="5">
        <v>83.672354957149622</v>
      </c>
      <c r="AB140" s="3">
        <f t="shared" si="39"/>
        <v>84.786574465323127</v>
      </c>
      <c r="AC140" s="4">
        <f t="shared" si="31"/>
        <v>0</v>
      </c>
      <c r="AD140" s="3">
        <f t="shared" si="32"/>
        <v>0</v>
      </c>
      <c r="AE140" s="2">
        <v>1</v>
      </c>
      <c r="AF140" s="1" t="str">
        <f t="shared" si="33"/>
        <v>14523</v>
      </c>
    </row>
    <row r="141" spans="1:32" ht="18" x14ac:dyDescent="0.2">
      <c r="A141" s="16" t="s">
        <v>606</v>
      </c>
      <c r="B141" s="16" t="s">
        <v>605</v>
      </c>
      <c r="C141" s="11">
        <v>10950</v>
      </c>
      <c r="D141" s="11">
        <v>10492</v>
      </c>
      <c r="E141" s="11">
        <v>-458</v>
      </c>
      <c r="F141" s="15">
        <v>1.9519331243469173</v>
      </c>
      <c r="G141" s="14">
        <f t="shared" si="28"/>
        <v>-234.63918629550324</v>
      </c>
      <c r="H141" s="4">
        <f t="shared" si="29"/>
        <v>0</v>
      </c>
      <c r="I141" s="11">
        <v>6623</v>
      </c>
      <c r="J141" s="11">
        <v>6636</v>
      </c>
      <c r="K141" s="23">
        <f t="shared" si="34"/>
        <v>13</v>
      </c>
      <c r="L141" s="25">
        <f t="shared" si="35"/>
        <v>-5.5404215319890662E-2</v>
      </c>
      <c r="M141" s="4">
        <f t="shared" si="36"/>
        <v>0</v>
      </c>
      <c r="N141" s="11">
        <v>782</v>
      </c>
      <c r="O141" s="12">
        <v>0.11798430899215449</v>
      </c>
      <c r="P141" s="11">
        <v>11208</v>
      </c>
      <c r="Q141" s="11">
        <v>-366.81584582441116</v>
      </c>
      <c r="R141" s="11">
        <v>37.666666666666664</v>
      </c>
      <c r="S141" s="11">
        <v>20</v>
      </c>
      <c r="T141" s="23">
        <f t="shared" si="30"/>
        <v>1166.4825124910778</v>
      </c>
      <c r="U141" s="22">
        <f t="shared" si="27"/>
        <v>0.1757809693325916</v>
      </c>
      <c r="V141" s="4">
        <f t="shared" si="37"/>
        <v>0</v>
      </c>
      <c r="W141" s="9">
        <v>4.09</v>
      </c>
      <c r="X141" s="20">
        <f t="shared" si="40"/>
        <v>76.427004604363503</v>
      </c>
      <c r="Y141" s="4">
        <f t="shared" si="38"/>
        <v>0</v>
      </c>
      <c r="Z141" s="6">
        <v>97.474540560089167</v>
      </c>
      <c r="AA141" s="5">
        <v>80.424701779513867</v>
      </c>
      <c r="AB141" s="3">
        <f t="shared" si="39"/>
        <v>82.508418421254575</v>
      </c>
      <c r="AC141" s="4">
        <f t="shared" si="31"/>
        <v>0</v>
      </c>
      <c r="AD141" s="3">
        <f t="shared" si="32"/>
        <v>0</v>
      </c>
      <c r="AE141" s="2">
        <v>1</v>
      </c>
      <c r="AF141" s="1" t="str">
        <f t="shared" si="33"/>
        <v>14523</v>
      </c>
    </row>
    <row r="142" spans="1:32" ht="18" x14ac:dyDescent="0.2">
      <c r="A142" s="16" t="s">
        <v>604</v>
      </c>
      <c r="B142" s="16" t="s">
        <v>603</v>
      </c>
      <c r="C142" s="11">
        <v>5288</v>
      </c>
      <c r="D142" s="11">
        <v>5101</v>
      </c>
      <c r="E142" s="11">
        <v>-187</v>
      </c>
      <c r="F142" s="15">
        <v>2.1055533674675071</v>
      </c>
      <c r="G142" s="14">
        <f t="shared" si="28"/>
        <v>-88.812757201646079</v>
      </c>
      <c r="H142" s="4">
        <f t="shared" si="29"/>
        <v>0</v>
      </c>
      <c r="I142" s="11">
        <v>2908</v>
      </c>
      <c r="J142" s="11">
        <v>2922</v>
      </c>
      <c r="K142" s="23">
        <f t="shared" si="34"/>
        <v>14</v>
      </c>
      <c r="L142" s="25">
        <f t="shared" si="35"/>
        <v>-0.15763501146815562</v>
      </c>
      <c r="M142" s="4">
        <f t="shared" si="36"/>
        <v>0</v>
      </c>
      <c r="N142" s="11">
        <v>303</v>
      </c>
      <c r="O142" s="12">
        <v>0.10441075120606479</v>
      </c>
      <c r="P142" s="11">
        <v>5346</v>
      </c>
      <c r="Q142" s="11">
        <v>-116.35895997007107</v>
      </c>
      <c r="R142" s="11">
        <v>19.333333333333332</v>
      </c>
      <c r="S142" s="11">
        <v>0</v>
      </c>
      <c r="T142" s="23">
        <f t="shared" si="30"/>
        <v>438.69229330340437</v>
      </c>
      <c r="U142" s="22">
        <f t="shared" si="27"/>
        <v>0.15013425506618905</v>
      </c>
      <c r="V142" s="4">
        <f t="shared" si="37"/>
        <v>0</v>
      </c>
      <c r="W142" s="9">
        <v>4.33</v>
      </c>
      <c r="X142" s="20">
        <f t="shared" si="40"/>
        <v>80.911718810976524</v>
      </c>
      <c r="Y142" s="4">
        <f t="shared" si="38"/>
        <v>0</v>
      </c>
      <c r="Z142" s="6">
        <v>95.852751138423571</v>
      </c>
      <c r="AA142" s="5">
        <v>82.534833964566374</v>
      </c>
      <c r="AB142" s="3">
        <f t="shared" si="39"/>
        <v>86.105858188019624</v>
      </c>
      <c r="AC142" s="4">
        <f t="shared" si="31"/>
        <v>0</v>
      </c>
      <c r="AD142" s="3">
        <f t="shared" si="32"/>
        <v>0</v>
      </c>
      <c r="AE142" s="2">
        <v>1</v>
      </c>
      <c r="AF142" s="1" t="str">
        <f t="shared" si="33"/>
        <v>14523</v>
      </c>
    </row>
    <row r="143" spans="1:32" ht="18" x14ac:dyDescent="0.2">
      <c r="A143" s="16" t="s">
        <v>602</v>
      </c>
      <c r="B143" s="16" t="s">
        <v>601</v>
      </c>
      <c r="C143" s="11">
        <v>64115</v>
      </c>
      <c r="D143" s="11">
        <v>65201</v>
      </c>
      <c r="E143" s="11">
        <v>1086</v>
      </c>
      <c r="F143" s="15">
        <v>1.8655014757798483</v>
      </c>
      <c r="G143" s="14">
        <f t="shared" si="28"/>
        <v>582.14909722653101</v>
      </c>
      <c r="H143" s="4">
        <f t="shared" si="29"/>
        <v>1</v>
      </c>
      <c r="I143" s="11">
        <v>42082</v>
      </c>
      <c r="J143" s="11">
        <v>42202</v>
      </c>
      <c r="K143" s="23">
        <f t="shared" si="34"/>
        <v>120</v>
      </c>
      <c r="L143" s="25">
        <f t="shared" si="35"/>
        <v>0.20613275975467937</v>
      </c>
      <c r="M143" s="4">
        <f t="shared" si="36"/>
        <v>1</v>
      </c>
      <c r="N143" s="11">
        <v>6231</v>
      </c>
      <c r="O143" s="12">
        <v>0.14834654667523747</v>
      </c>
      <c r="P143" s="11">
        <v>64468</v>
      </c>
      <c r="Q143" s="11">
        <v>392.92383818328477</v>
      </c>
      <c r="R143" s="11">
        <v>297.66666666666669</v>
      </c>
      <c r="S143" s="11">
        <v>76</v>
      </c>
      <c r="T143" s="23">
        <f t="shared" si="30"/>
        <v>6059.7428284833823</v>
      </c>
      <c r="U143" s="22">
        <f t="shared" si="27"/>
        <v>0.14358899645712009</v>
      </c>
      <c r="V143" s="4">
        <f t="shared" si="37"/>
        <v>0</v>
      </c>
      <c r="W143" s="9">
        <v>4.4000000000000004</v>
      </c>
      <c r="X143" s="20">
        <f t="shared" si="40"/>
        <v>82.219760454571997</v>
      </c>
      <c r="Y143" s="4">
        <f t="shared" si="38"/>
        <v>0</v>
      </c>
      <c r="Z143" s="6">
        <v>100.25134010948391</v>
      </c>
      <c r="AA143" s="5">
        <v>79.810932344488677</v>
      </c>
      <c r="AB143" s="3">
        <f t="shared" si="39"/>
        <v>79.610838376152998</v>
      </c>
      <c r="AC143" s="4">
        <f t="shared" si="31"/>
        <v>0</v>
      </c>
      <c r="AD143" s="3">
        <f t="shared" si="32"/>
        <v>2</v>
      </c>
      <c r="AE143" s="2">
        <v>1</v>
      </c>
      <c r="AF143" s="1" t="str">
        <f t="shared" si="33"/>
        <v>14523</v>
      </c>
    </row>
    <row r="144" spans="1:32" ht="18" x14ac:dyDescent="0.2">
      <c r="A144" s="16" t="s">
        <v>600</v>
      </c>
      <c r="B144" s="16" t="s">
        <v>599</v>
      </c>
      <c r="C144" s="11">
        <v>2615</v>
      </c>
      <c r="D144" s="11">
        <v>2540</v>
      </c>
      <c r="E144" s="11">
        <v>-75</v>
      </c>
      <c r="F144" s="15">
        <v>2.0945512820512819</v>
      </c>
      <c r="G144" s="14">
        <f t="shared" si="28"/>
        <v>-35.807192042846218</v>
      </c>
      <c r="H144" s="4">
        <f t="shared" si="29"/>
        <v>0</v>
      </c>
      <c r="I144" s="11">
        <v>1407</v>
      </c>
      <c r="J144" s="11">
        <v>1390</v>
      </c>
      <c r="K144" s="23">
        <f t="shared" si="34"/>
        <v>-17</v>
      </c>
      <c r="L144" s="25">
        <f t="shared" si="35"/>
        <v>0.47476495726495721</v>
      </c>
      <c r="M144" s="4">
        <f t="shared" si="36"/>
        <v>0</v>
      </c>
      <c r="N144" s="11">
        <v>120</v>
      </c>
      <c r="O144" s="12">
        <v>8.5775553967119375E-2</v>
      </c>
      <c r="P144" s="11">
        <v>2614</v>
      </c>
      <c r="Q144" s="11">
        <v>-35.329762815608262</v>
      </c>
      <c r="R144" s="11">
        <v>11.666666666666666</v>
      </c>
      <c r="S144" s="11">
        <v>18</v>
      </c>
      <c r="T144" s="23">
        <f t="shared" si="30"/>
        <v>148.99642948227492</v>
      </c>
      <c r="U144" s="22">
        <f t="shared" si="27"/>
        <v>0.10719167588652873</v>
      </c>
      <c r="V144" s="4">
        <f t="shared" si="37"/>
        <v>0</v>
      </c>
      <c r="W144" s="9">
        <v>4.33</v>
      </c>
      <c r="X144" s="20">
        <f t="shared" si="40"/>
        <v>80.911718810976524</v>
      </c>
      <c r="Y144" s="4">
        <f t="shared" si="38"/>
        <v>0</v>
      </c>
      <c r="Z144" s="6">
        <v>112.64372188571031</v>
      </c>
      <c r="AA144" s="5">
        <v>82.534833964566374</v>
      </c>
      <c r="AB144" s="3">
        <f t="shared" si="39"/>
        <v>73.270691506719942</v>
      </c>
      <c r="AC144" s="4">
        <f t="shared" si="31"/>
        <v>0</v>
      </c>
      <c r="AD144" s="3">
        <f t="shared" si="32"/>
        <v>0</v>
      </c>
      <c r="AE144" s="2">
        <v>1</v>
      </c>
      <c r="AF144" s="1" t="str">
        <f t="shared" si="33"/>
        <v>14523</v>
      </c>
    </row>
    <row r="145" spans="1:32" ht="18" x14ac:dyDescent="0.2">
      <c r="A145" s="16" t="s">
        <v>598</v>
      </c>
      <c r="B145" s="16" t="s">
        <v>597</v>
      </c>
      <c r="C145" s="11">
        <v>21786</v>
      </c>
      <c r="D145" s="11">
        <v>21200</v>
      </c>
      <c r="E145" s="11">
        <v>-586</v>
      </c>
      <c r="F145" s="15">
        <v>1.8787955041100486</v>
      </c>
      <c r="G145" s="14">
        <f t="shared" si="28"/>
        <v>-311.90195990892454</v>
      </c>
      <c r="H145" s="4">
        <f t="shared" si="29"/>
        <v>0</v>
      </c>
      <c r="I145" s="11">
        <v>14568</v>
      </c>
      <c r="J145" s="11">
        <v>14464</v>
      </c>
      <c r="K145" s="23">
        <f t="shared" si="34"/>
        <v>-104</v>
      </c>
      <c r="L145" s="25">
        <f t="shared" si="35"/>
        <v>0.33343810994444545</v>
      </c>
      <c r="M145" s="4">
        <f t="shared" si="36"/>
        <v>0</v>
      </c>
      <c r="N145" s="11">
        <v>2354</v>
      </c>
      <c r="O145" s="12">
        <v>0.15973400284996947</v>
      </c>
      <c r="P145" s="11">
        <v>22399</v>
      </c>
      <c r="Q145" s="11">
        <v>-638.17482923344789</v>
      </c>
      <c r="R145" s="11">
        <v>-110</v>
      </c>
      <c r="S145" s="11">
        <v>152.66666666666666</v>
      </c>
      <c r="T145" s="23">
        <f t="shared" si="30"/>
        <v>2729.5081625667813</v>
      </c>
      <c r="U145" s="22">
        <f t="shared" si="27"/>
        <v>0.1887104647792299</v>
      </c>
      <c r="V145" s="4">
        <f t="shared" si="37"/>
        <v>0</v>
      </c>
      <c r="W145" s="9">
        <v>4.26</v>
      </c>
      <c r="X145" s="20">
        <f t="shared" si="40"/>
        <v>79.603677167381065</v>
      </c>
      <c r="Y145" s="4">
        <f t="shared" si="38"/>
        <v>0</v>
      </c>
      <c r="Z145" s="6">
        <v>93.177625133791622</v>
      </c>
      <c r="AA145" s="5">
        <v>79.890866252075611</v>
      </c>
      <c r="AB145" s="3">
        <f t="shared" si="39"/>
        <v>85.740397587255671</v>
      </c>
      <c r="AC145" s="4">
        <f t="shared" si="31"/>
        <v>0</v>
      </c>
      <c r="AD145" s="3">
        <f t="shared" si="32"/>
        <v>0</v>
      </c>
      <c r="AE145" s="2">
        <v>1</v>
      </c>
      <c r="AF145" s="1" t="str">
        <f t="shared" si="33"/>
        <v>14523</v>
      </c>
    </row>
    <row r="146" spans="1:32" ht="18" x14ac:dyDescent="0.2">
      <c r="A146" s="16" t="s">
        <v>596</v>
      </c>
      <c r="B146" s="16" t="s">
        <v>595</v>
      </c>
      <c r="C146" s="11">
        <v>1014</v>
      </c>
      <c r="D146" s="11">
        <v>985</v>
      </c>
      <c r="E146" s="11">
        <v>-29</v>
      </c>
      <c r="F146" s="15">
        <v>2.4352941176470586</v>
      </c>
      <c r="G146" s="14">
        <f t="shared" si="28"/>
        <v>-11.908212560386474</v>
      </c>
      <c r="H146" s="4">
        <f t="shared" si="29"/>
        <v>0</v>
      </c>
      <c r="I146" s="11">
        <v>470</v>
      </c>
      <c r="J146" s="11">
        <v>471</v>
      </c>
      <c r="K146" s="23">
        <f t="shared" si="34"/>
        <v>1</v>
      </c>
      <c r="L146" s="25">
        <f t="shared" si="35"/>
        <v>-8.3975659229208924E-2</v>
      </c>
      <c r="M146" s="4">
        <f t="shared" si="36"/>
        <v>0</v>
      </c>
      <c r="N146" s="11">
        <v>34</v>
      </c>
      <c r="O146" s="12">
        <v>7.2961373390557943E-2</v>
      </c>
      <c r="P146" s="11">
        <v>1035</v>
      </c>
      <c r="Q146" s="11">
        <v>-20.531400966183575</v>
      </c>
      <c r="R146" s="11">
        <v>4.333333333333333</v>
      </c>
      <c r="S146" s="11">
        <v>2.333333333333333</v>
      </c>
      <c r="T146" s="23">
        <f t="shared" si="30"/>
        <v>56.531400966183575</v>
      </c>
      <c r="U146" s="22">
        <f t="shared" si="27"/>
        <v>0.12002420587300122</v>
      </c>
      <c r="V146" s="4">
        <f t="shared" si="37"/>
        <v>0</v>
      </c>
      <c r="W146" s="9">
        <v>4.33</v>
      </c>
      <c r="X146" s="20">
        <f t="shared" si="40"/>
        <v>80.911718810976524</v>
      </c>
      <c r="Y146" s="4">
        <f t="shared" si="38"/>
        <v>0</v>
      </c>
      <c r="Z146" s="6">
        <v>113.65536262815479</v>
      </c>
      <c r="AA146" s="5">
        <v>82.534833964566374</v>
      </c>
      <c r="AB146" s="3">
        <f t="shared" si="39"/>
        <v>72.618512717780703</v>
      </c>
      <c r="AC146" s="4">
        <f t="shared" si="31"/>
        <v>0</v>
      </c>
      <c r="AD146" s="3">
        <f t="shared" si="32"/>
        <v>0</v>
      </c>
      <c r="AE146" s="2">
        <v>1</v>
      </c>
      <c r="AF146" s="1" t="str">
        <f t="shared" si="33"/>
        <v>14523</v>
      </c>
    </row>
    <row r="147" spans="1:32" ht="18" x14ac:dyDescent="0.2">
      <c r="A147" s="16" t="s">
        <v>594</v>
      </c>
      <c r="B147" s="16" t="s">
        <v>593</v>
      </c>
      <c r="C147" s="11">
        <v>6714</v>
      </c>
      <c r="D147" s="11">
        <v>6434</v>
      </c>
      <c r="E147" s="11">
        <v>-280</v>
      </c>
      <c r="F147" s="15">
        <v>2.025147928994083</v>
      </c>
      <c r="G147" s="14">
        <f t="shared" si="28"/>
        <v>-138.26150474799121</v>
      </c>
      <c r="H147" s="4">
        <f t="shared" si="29"/>
        <v>0</v>
      </c>
      <c r="I147" s="11">
        <v>3930</v>
      </c>
      <c r="J147" s="11">
        <v>3878</v>
      </c>
      <c r="K147" s="23">
        <f t="shared" si="34"/>
        <v>-52</v>
      </c>
      <c r="L147" s="25">
        <f t="shared" si="35"/>
        <v>0.37609890109890115</v>
      </c>
      <c r="M147" s="4">
        <f t="shared" si="36"/>
        <v>0</v>
      </c>
      <c r="N147" s="11">
        <v>448</v>
      </c>
      <c r="O147" s="12">
        <v>0.11428571428571428</v>
      </c>
      <c r="P147" s="11">
        <v>6845</v>
      </c>
      <c r="Q147" s="11">
        <v>-202.94813732651568</v>
      </c>
      <c r="R147" s="11">
        <v>29.333333333333332</v>
      </c>
      <c r="S147" s="11">
        <v>73.333333333333329</v>
      </c>
      <c r="T147" s="23">
        <f t="shared" si="30"/>
        <v>606.94813732651573</v>
      </c>
      <c r="U147" s="22">
        <f t="shared" si="27"/>
        <v>0.15651060787171628</v>
      </c>
      <c r="V147" s="4">
        <f t="shared" si="37"/>
        <v>0</v>
      </c>
      <c r="W147" s="9">
        <v>4.6449999999999996</v>
      </c>
      <c r="X147" s="20">
        <f t="shared" si="40"/>
        <v>86.797906207156089</v>
      </c>
      <c r="Y147" s="4">
        <f t="shared" si="38"/>
        <v>0</v>
      </c>
      <c r="Z147" s="6">
        <v>103.47992189764688</v>
      </c>
      <c r="AA147" s="5">
        <v>96.393375192450364</v>
      </c>
      <c r="AB147" s="3">
        <f t="shared" si="39"/>
        <v>93.151766472914531</v>
      </c>
      <c r="AC147" s="4">
        <f t="shared" si="31"/>
        <v>0</v>
      </c>
      <c r="AD147" s="3">
        <f t="shared" si="32"/>
        <v>0</v>
      </c>
      <c r="AE147" s="2">
        <v>1</v>
      </c>
      <c r="AF147" s="1" t="str">
        <f t="shared" si="33"/>
        <v>14523</v>
      </c>
    </row>
    <row r="148" spans="1:32" ht="18" x14ac:dyDescent="0.2">
      <c r="A148" s="16" t="s">
        <v>592</v>
      </c>
      <c r="B148" s="16" t="s">
        <v>591</v>
      </c>
      <c r="C148" s="11">
        <v>4337</v>
      </c>
      <c r="D148" s="11">
        <v>4304</v>
      </c>
      <c r="E148" s="11">
        <v>-33</v>
      </c>
      <c r="F148" s="15">
        <v>2.2140718562874251</v>
      </c>
      <c r="G148" s="14">
        <f t="shared" si="28"/>
        <v>-14.904665314401623</v>
      </c>
      <c r="H148" s="4">
        <f t="shared" si="29"/>
        <v>0</v>
      </c>
      <c r="I148" s="11">
        <v>2328</v>
      </c>
      <c r="J148" s="11">
        <v>2334</v>
      </c>
      <c r="K148" s="23">
        <f t="shared" si="34"/>
        <v>6</v>
      </c>
      <c r="L148" s="25">
        <f t="shared" si="35"/>
        <v>-0.40255851932498637</v>
      </c>
      <c r="M148" s="4">
        <f t="shared" si="36"/>
        <v>0</v>
      </c>
      <c r="N148" s="11">
        <v>226</v>
      </c>
      <c r="O148" s="12">
        <v>9.7455799913755928E-2</v>
      </c>
      <c r="P148" s="11">
        <v>4437</v>
      </c>
      <c r="Q148" s="11">
        <v>-60.070317782285329</v>
      </c>
      <c r="R148" s="11">
        <v>18</v>
      </c>
      <c r="S148" s="11">
        <v>1</v>
      </c>
      <c r="T148" s="23">
        <f t="shared" si="30"/>
        <v>303.07031778228531</v>
      </c>
      <c r="U148" s="22">
        <f t="shared" ref="U148:U211" si="41">(T148/J148)</f>
        <v>0.12985017899840845</v>
      </c>
      <c r="V148" s="4">
        <f t="shared" si="37"/>
        <v>0</v>
      </c>
      <c r="W148" s="9">
        <v>4.8600000000000003</v>
      </c>
      <c r="X148" s="20">
        <f t="shared" si="40"/>
        <v>90.815462683913609</v>
      </c>
      <c r="Y148" s="4">
        <f t="shared" si="38"/>
        <v>0</v>
      </c>
      <c r="Z148" s="6">
        <v>110.78295300141572</v>
      </c>
      <c r="AA148" s="5">
        <v>97.119697718120094</v>
      </c>
      <c r="AB148" s="3">
        <f t="shared" si="39"/>
        <v>87.666644629773486</v>
      </c>
      <c r="AC148" s="4">
        <f t="shared" si="31"/>
        <v>0</v>
      </c>
      <c r="AD148" s="3">
        <f t="shared" si="32"/>
        <v>0</v>
      </c>
      <c r="AE148" s="2">
        <v>1</v>
      </c>
      <c r="AF148" s="1" t="str">
        <f t="shared" si="33"/>
        <v>14523</v>
      </c>
    </row>
    <row r="149" spans="1:32" ht="18" x14ac:dyDescent="0.2">
      <c r="A149" s="16" t="s">
        <v>590</v>
      </c>
      <c r="B149" s="16" t="s">
        <v>589</v>
      </c>
      <c r="C149" s="11">
        <v>3343</v>
      </c>
      <c r="D149" s="11">
        <v>3221</v>
      </c>
      <c r="E149" s="11">
        <v>-122</v>
      </c>
      <c r="F149" s="15">
        <v>2.0574162679425836</v>
      </c>
      <c r="G149" s="14">
        <f t="shared" si="28"/>
        <v>-59.297674418604657</v>
      </c>
      <c r="H149" s="4">
        <f t="shared" si="29"/>
        <v>0</v>
      </c>
      <c r="I149" s="11">
        <v>1947</v>
      </c>
      <c r="J149" s="11">
        <v>1948</v>
      </c>
      <c r="K149" s="23">
        <f t="shared" si="34"/>
        <v>1</v>
      </c>
      <c r="L149" s="25">
        <f t="shared" si="35"/>
        <v>-1.6864067770021175E-2</v>
      </c>
      <c r="M149" s="4">
        <f t="shared" si="36"/>
        <v>0</v>
      </c>
      <c r="N149" s="11">
        <v>213</v>
      </c>
      <c r="O149" s="12">
        <v>0.10884006131834441</v>
      </c>
      <c r="P149" s="11">
        <v>3440</v>
      </c>
      <c r="Q149" s="11">
        <v>-106.44418604651163</v>
      </c>
      <c r="R149" s="11">
        <v>1.3333333333333335</v>
      </c>
      <c r="S149" s="11">
        <v>3</v>
      </c>
      <c r="T149" s="23">
        <f t="shared" si="30"/>
        <v>317.77751937984493</v>
      </c>
      <c r="U149" s="22">
        <f t="shared" si="41"/>
        <v>0.16313014341881157</v>
      </c>
      <c r="V149" s="4">
        <f t="shared" si="37"/>
        <v>0</v>
      </c>
      <c r="W149" s="9">
        <v>4.5</v>
      </c>
      <c r="X149" s="20">
        <f t="shared" si="40"/>
        <v>84.088391373994071</v>
      </c>
      <c r="Y149" s="4">
        <f t="shared" si="38"/>
        <v>0</v>
      </c>
      <c r="Z149" s="6">
        <v>100.79796308682074</v>
      </c>
      <c r="AA149" s="5">
        <v>83.008288647965884</v>
      </c>
      <c r="AB149" s="3">
        <f t="shared" si="39"/>
        <v>82.351156815012232</v>
      </c>
      <c r="AC149" s="4">
        <f t="shared" si="31"/>
        <v>0</v>
      </c>
      <c r="AD149" s="3">
        <f t="shared" si="32"/>
        <v>0</v>
      </c>
      <c r="AE149" s="2">
        <v>1</v>
      </c>
      <c r="AF149" s="1" t="str">
        <f t="shared" si="33"/>
        <v>14523</v>
      </c>
    </row>
    <row r="150" spans="1:32" ht="18" x14ac:dyDescent="0.2">
      <c r="A150" s="16" t="s">
        <v>588</v>
      </c>
      <c r="B150" s="16" t="s">
        <v>587</v>
      </c>
      <c r="C150" s="11">
        <v>2858</v>
      </c>
      <c r="D150" s="11">
        <v>2835</v>
      </c>
      <c r="E150" s="11">
        <v>-23</v>
      </c>
      <c r="F150" s="15">
        <v>2.2770897832817338</v>
      </c>
      <c r="G150" s="14">
        <f t="shared" si="28"/>
        <v>-10.100611828687967</v>
      </c>
      <c r="H150" s="4">
        <f t="shared" si="29"/>
        <v>0</v>
      </c>
      <c r="I150" s="11">
        <v>1462</v>
      </c>
      <c r="J150" s="11">
        <v>1466</v>
      </c>
      <c r="K150" s="23">
        <f t="shared" si="34"/>
        <v>4</v>
      </c>
      <c r="L150" s="25">
        <f t="shared" si="35"/>
        <v>-0.39601561448377981</v>
      </c>
      <c r="M150" s="4">
        <f t="shared" si="36"/>
        <v>0</v>
      </c>
      <c r="N150" s="11">
        <v>133</v>
      </c>
      <c r="O150" s="12">
        <v>9.0537780803267534E-2</v>
      </c>
      <c r="P150" s="11">
        <v>2942</v>
      </c>
      <c r="Q150" s="11">
        <v>-46.989802855200544</v>
      </c>
      <c r="R150" s="11">
        <v>7.666666666666667</v>
      </c>
      <c r="S150" s="11">
        <v>0</v>
      </c>
      <c r="T150" s="23">
        <f t="shared" si="30"/>
        <v>187.65646952186719</v>
      </c>
      <c r="U150" s="22">
        <f t="shared" si="41"/>
        <v>0.12800577730004584</v>
      </c>
      <c r="V150" s="4">
        <f t="shared" si="37"/>
        <v>0</v>
      </c>
      <c r="W150" s="9">
        <v>4.32</v>
      </c>
      <c r="X150" s="20">
        <f t="shared" si="40"/>
        <v>80.724855719034309</v>
      </c>
      <c r="Y150" s="4">
        <f t="shared" si="38"/>
        <v>0</v>
      </c>
      <c r="Z150" s="6">
        <v>109.7752287867629</v>
      </c>
      <c r="AA150" s="5">
        <v>83.672354957149622</v>
      </c>
      <c r="AB150" s="3">
        <f t="shared" si="39"/>
        <v>76.221526369744296</v>
      </c>
      <c r="AC150" s="4">
        <f t="shared" si="31"/>
        <v>0</v>
      </c>
      <c r="AD150" s="3">
        <f t="shared" si="32"/>
        <v>0</v>
      </c>
      <c r="AE150" s="2">
        <v>1</v>
      </c>
      <c r="AF150" s="1" t="str">
        <f t="shared" si="33"/>
        <v>14523</v>
      </c>
    </row>
    <row r="151" spans="1:32" ht="18" x14ac:dyDescent="0.2">
      <c r="A151" s="16" t="s">
        <v>586</v>
      </c>
      <c r="B151" s="16" t="s">
        <v>585</v>
      </c>
      <c r="C151" s="11">
        <v>1035</v>
      </c>
      <c r="D151" s="11">
        <v>1039</v>
      </c>
      <c r="E151" s="11">
        <v>4</v>
      </c>
      <c r="F151" s="15">
        <v>2.190871369294606</v>
      </c>
      <c r="G151" s="14">
        <f t="shared" si="28"/>
        <v>1.8257575757575757</v>
      </c>
      <c r="H151" s="4">
        <f t="shared" si="29"/>
        <v>1</v>
      </c>
      <c r="I151" s="11">
        <v>509</v>
      </c>
      <c r="J151" s="11">
        <v>517</v>
      </c>
      <c r="K151" s="23">
        <f t="shared" si="34"/>
        <v>8</v>
      </c>
      <c r="L151" s="25">
        <f t="shared" si="35"/>
        <v>4.381742738589212</v>
      </c>
      <c r="M151" s="4">
        <f t="shared" si="36"/>
        <v>0</v>
      </c>
      <c r="N151" s="11">
        <v>25</v>
      </c>
      <c r="O151" s="12">
        <v>4.8923679060665359E-2</v>
      </c>
      <c r="P151" s="11">
        <v>1056</v>
      </c>
      <c r="Q151" s="11">
        <v>-7.7594696969696964</v>
      </c>
      <c r="R151" s="11">
        <v>10.333333333333334</v>
      </c>
      <c r="S151" s="11">
        <v>0</v>
      </c>
      <c r="T151" s="23">
        <f t="shared" si="30"/>
        <v>43.092803030303031</v>
      </c>
      <c r="U151" s="22">
        <f t="shared" si="41"/>
        <v>8.335164996190142E-2</v>
      </c>
      <c r="V151" s="4">
        <f t="shared" si="37"/>
        <v>0</v>
      </c>
      <c r="W151" s="9">
        <v>4.33</v>
      </c>
      <c r="X151" s="20">
        <f t="shared" si="40"/>
        <v>80.911718810976524</v>
      </c>
      <c r="Y151" s="4">
        <f t="shared" si="38"/>
        <v>0</v>
      </c>
      <c r="Z151" s="6">
        <v>124.89149620194316</v>
      </c>
      <c r="AA151" s="5">
        <v>82.534833964566374</v>
      </c>
      <c r="AB151" s="3">
        <f t="shared" si="39"/>
        <v>66.085231160263916</v>
      </c>
      <c r="AC151" s="4">
        <f t="shared" si="31"/>
        <v>0</v>
      </c>
      <c r="AD151" s="3">
        <f t="shared" si="32"/>
        <v>1</v>
      </c>
      <c r="AE151" s="2">
        <v>1</v>
      </c>
      <c r="AF151" s="1" t="str">
        <f t="shared" si="33"/>
        <v>14523</v>
      </c>
    </row>
    <row r="152" spans="1:32" ht="18" x14ac:dyDescent="0.2">
      <c r="A152" s="16" t="s">
        <v>584</v>
      </c>
      <c r="B152" s="16" t="s">
        <v>583</v>
      </c>
      <c r="C152" s="11">
        <v>1413</v>
      </c>
      <c r="D152" s="11">
        <v>1401</v>
      </c>
      <c r="E152" s="11">
        <v>-12</v>
      </c>
      <c r="F152" s="15">
        <v>2.2018348623853212</v>
      </c>
      <c r="G152" s="14">
        <f t="shared" si="28"/>
        <v>-5.4499999999999993</v>
      </c>
      <c r="H152" s="4">
        <f t="shared" si="29"/>
        <v>0</v>
      </c>
      <c r="I152" s="11">
        <v>714</v>
      </c>
      <c r="J152" s="11">
        <v>718</v>
      </c>
      <c r="K152" s="23">
        <f t="shared" si="34"/>
        <v>4</v>
      </c>
      <c r="L152" s="25">
        <f t="shared" si="35"/>
        <v>-0.73394495412844041</v>
      </c>
      <c r="M152" s="4">
        <f t="shared" si="36"/>
        <v>0</v>
      </c>
      <c r="N152" s="11">
        <v>40</v>
      </c>
      <c r="O152" s="12">
        <v>5.6417489421720736E-2</v>
      </c>
      <c r="P152" s="11">
        <v>1440</v>
      </c>
      <c r="Q152" s="11">
        <v>-17.712499999999999</v>
      </c>
      <c r="R152" s="11">
        <v>8</v>
      </c>
      <c r="S152" s="11">
        <v>0</v>
      </c>
      <c r="T152" s="23">
        <f t="shared" si="30"/>
        <v>65.712500000000006</v>
      </c>
      <c r="U152" s="22">
        <f t="shared" si="41"/>
        <v>9.1521587743732605E-2</v>
      </c>
      <c r="V152" s="4">
        <f t="shared" si="37"/>
        <v>0</v>
      </c>
      <c r="W152" s="9">
        <v>4.33</v>
      </c>
      <c r="X152" s="20">
        <f t="shared" si="40"/>
        <v>80.911718810976524</v>
      </c>
      <c r="Y152" s="4">
        <f t="shared" si="38"/>
        <v>0</v>
      </c>
      <c r="Z152" s="6">
        <v>112.87758996917243</v>
      </c>
      <c r="AA152" s="5">
        <v>82.534833964566374</v>
      </c>
      <c r="AB152" s="3">
        <f t="shared" si="39"/>
        <v>73.118883905217274</v>
      </c>
      <c r="AC152" s="4">
        <f t="shared" si="31"/>
        <v>0</v>
      </c>
      <c r="AD152" s="3">
        <f t="shared" si="32"/>
        <v>0</v>
      </c>
      <c r="AE152" s="2">
        <v>1</v>
      </c>
      <c r="AF152" s="1" t="str">
        <f t="shared" si="33"/>
        <v>14523</v>
      </c>
    </row>
    <row r="153" spans="1:32" ht="18" x14ac:dyDescent="0.2">
      <c r="A153" s="16" t="s">
        <v>582</v>
      </c>
      <c r="B153" s="16" t="s">
        <v>581</v>
      </c>
      <c r="C153" s="11">
        <v>8200</v>
      </c>
      <c r="D153" s="11">
        <v>8037</v>
      </c>
      <c r="E153" s="11">
        <v>-163</v>
      </c>
      <c r="F153" s="15">
        <v>2.1222586337282583</v>
      </c>
      <c r="G153" s="14">
        <f t="shared" si="28"/>
        <v>-76.804964960209048</v>
      </c>
      <c r="H153" s="4">
        <f t="shared" si="29"/>
        <v>0</v>
      </c>
      <c r="I153" s="11">
        <v>4526</v>
      </c>
      <c r="J153" s="11">
        <v>4554</v>
      </c>
      <c r="K153" s="23">
        <f t="shared" si="34"/>
        <v>28</v>
      </c>
      <c r="L153" s="25">
        <f t="shared" si="35"/>
        <v>-0.36455976530301371</v>
      </c>
      <c r="M153" s="4">
        <f t="shared" si="36"/>
        <v>0</v>
      </c>
      <c r="N153" s="11">
        <v>430</v>
      </c>
      <c r="O153" s="12">
        <v>9.5111700951117012E-2</v>
      </c>
      <c r="P153" s="11">
        <v>8419</v>
      </c>
      <c r="Q153" s="11">
        <v>-179.99691174723839</v>
      </c>
      <c r="R153" s="11">
        <v>41.333333333333336</v>
      </c>
      <c r="S153" s="11">
        <v>5.6666666666666661</v>
      </c>
      <c r="T153" s="23">
        <f t="shared" si="30"/>
        <v>645.66357841390516</v>
      </c>
      <c r="U153" s="22">
        <f t="shared" si="41"/>
        <v>0.1417794419002866</v>
      </c>
      <c r="V153" s="4">
        <f t="shared" si="37"/>
        <v>0</v>
      </c>
      <c r="W153" s="9">
        <v>4.68</v>
      </c>
      <c r="X153" s="20">
        <f t="shared" si="40"/>
        <v>87.451927028953833</v>
      </c>
      <c r="Y153" s="4">
        <f t="shared" si="38"/>
        <v>0</v>
      </c>
      <c r="Z153" s="6">
        <v>102.63662724740695</v>
      </c>
      <c r="AA153" s="5">
        <v>86.328620193884504</v>
      </c>
      <c r="AB153" s="3">
        <f t="shared" si="39"/>
        <v>84.110928534107245</v>
      </c>
      <c r="AC153" s="4">
        <f t="shared" si="31"/>
        <v>0</v>
      </c>
      <c r="AD153" s="3">
        <f t="shared" si="32"/>
        <v>0</v>
      </c>
      <c r="AE153" s="2">
        <v>1</v>
      </c>
      <c r="AF153" s="1" t="str">
        <f t="shared" si="33"/>
        <v>14523</v>
      </c>
    </row>
    <row r="154" spans="1:32" ht="18" x14ac:dyDescent="0.2">
      <c r="A154" s="16" t="s">
        <v>580</v>
      </c>
      <c r="B154" s="16" t="s">
        <v>579</v>
      </c>
      <c r="C154" s="11">
        <v>1307</v>
      </c>
      <c r="D154" s="11">
        <v>1261</v>
      </c>
      <c r="E154" s="11">
        <v>-46</v>
      </c>
      <c r="F154" s="15">
        <v>2.1983606557377051</v>
      </c>
      <c r="G154" s="14">
        <f t="shared" si="28"/>
        <v>-20.924683072334076</v>
      </c>
      <c r="H154" s="4">
        <f t="shared" si="29"/>
        <v>0</v>
      </c>
      <c r="I154" s="11">
        <v>664</v>
      </c>
      <c r="J154" s="11">
        <v>668</v>
      </c>
      <c r="K154" s="23">
        <f t="shared" si="34"/>
        <v>4</v>
      </c>
      <c r="L154" s="25">
        <f t="shared" si="35"/>
        <v>-0.19116179615110479</v>
      </c>
      <c r="M154" s="4">
        <f t="shared" si="36"/>
        <v>0</v>
      </c>
      <c r="N154" s="11">
        <v>41</v>
      </c>
      <c r="O154" s="12">
        <v>6.1840120663650078E-2</v>
      </c>
      <c r="P154" s="11">
        <v>1341</v>
      </c>
      <c r="Q154" s="11">
        <v>-36.390753169276657</v>
      </c>
      <c r="R154" s="11">
        <v>5</v>
      </c>
      <c r="S154" s="11">
        <v>0</v>
      </c>
      <c r="T154" s="23">
        <f t="shared" si="30"/>
        <v>82.39075316927665</v>
      </c>
      <c r="U154" s="22">
        <f t="shared" si="41"/>
        <v>0.12333945085221056</v>
      </c>
      <c r="V154" s="4">
        <f t="shared" si="37"/>
        <v>0</v>
      </c>
      <c r="W154" s="9">
        <v>4.33</v>
      </c>
      <c r="X154" s="20">
        <f t="shared" si="40"/>
        <v>80.911718810976524</v>
      </c>
      <c r="Y154" s="4">
        <f t="shared" si="38"/>
        <v>0</v>
      </c>
      <c r="Z154" s="6">
        <v>104.32449481762316</v>
      </c>
      <c r="AA154" s="5">
        <v>82.534833964566374</v>
      </c>
      <c r="AB154" s="3">
        <f t="shared" si="39"/>
        <v>79.113571658172134</v>
      </c>
      <c r="AC154" s="4">
        <f t="shared" si="31"/>
        <v>0</v>
      </c>
      <c r="AD154" s="3">
        <f t="shared" si="32"/>
        <v>0</v>
      </c>
      <c r="AE154" s="2">
        <v>1</v>
      </c>
      <c r="AF154" s="1" t="str">
        <f t="shared" si="33"/>
        <v>14523</v>
      </c>
    </row>
    <row r="155" spans="1:32" ht="18" x14ac:dyDescent="0.2">
      <c r="A155" s="16" t="s">
        <v>578</v>
      </c>
      <c r="B155" s="16" t="s">
        <v>577</v>
      </c>
      <c r="C155" s="11">
        <v>5147</v>
      </c>
      <c r="D155" s="11">
        <v>5000</v>
      </c>
      <c r="E155" s="11">
        <v>-147</v>
      </c>
      <c r="F155" s="15">
        <v>2.2160204516403921</v>
      </c>
      <c r="G155" s="14">
        <f t="shared" si="28"/>
        <v>-66.335127860026915</v>
      </c>
      <c r="H155" s="4">
        <f t="shared" si="29"/>
        <v>0</v>
      </c>
      <c r="I155" s="11">
        <v>2736</v>
      </c>
      <c r="J155" s="11">
        <v>2740</v>
      </c>
      <c r="K155" s="23">
        <f t="shared" si="34"/>
        <v>4</v>
      </c>
      <c r="L155" s="25">
        <f t="shared" si="35"/>
        <v>-6.0299876235112709E-2</v>
      </c>
      <c r="M155" s="4">
        <f t="shared" si="36"/>
        <v>0</v>
      </c>
      <c r="N155" s="11">
        <v>301</v>
      </c>
      <c r="O155" s="12">
        <v>0.1102968120190546</v>
      </c>
      <c r="P155" s="11">
        <v>5201</v>
      </c>
      <c r="Q155" s="11">
        <v>-90.703134012689858</v>
      </c>
      <c r="R155" s="11">
        <v>17.666666666666664</v>
      </c>
      <c r="S155" s="11">
        <v>2</v>
      </c>
      <c r="T155" s="23">
        <f t="shared" si="30"/>
        <v>407.36980067935656</v>
      </c>
      <c r="U155" s="22">
        <f t="shared" si="41"/>
        <v>0.14867510973699144</v>
      </c>
      <c r="V155" s="4">
        <f t="shared" si="37"/>
        <v>0</v>
      </c>
      <c r="W155" s="9">
        <v>4.33</v>
      </c>
      <c r="X155" s="20">
        <f t="shared" si="40"/>
        <v>80.911718810976524</v>
      </c>
      <c r="Y155" s="4">
        <f t="shared" si="38"/>
        <v>0</v>
      </c>
      <c r="Z155" s="6">
        <v>104.91628714287104</v>
      </c>
      <c r="AA155" s="5">
        <v>82.534833964566374</v>
      </c>
      <c r="AB155" s="3">
        <f t="shared" si="39"/>
        <v>78.667322502724048</v>
      </c>
      <c r="AC155" s="4">
        <f t="shared" si="31"/>
        <v>0</v>
      </c>
      <c r="AD155" s="3">
        <f t="shared" si="32"/>
        <v>0</v>
      </c>
      <c r="AE155" s="2">
        <v>1</v>
      </c>
      <c r="AF155" s="1" t="str">
        <f t="shared" si="33"/>
        <v>14523</v>
      </c>
    </row>
    <row r="156" spans="1:32" ht="18" x14ac:dyDescent="0.2">
      <c r="A156" s="16" t="s">
        <v>576</v>
      </c>
      <c r="B156" s="16" t="s">
        <v>575</v>
      </c>
      <c r="C156" s="11">
        <v>1543</v>
      </c>
      <c r="D156" s="11">
        <v>1480</v>
      </c>
      <c r="E156" s="11">
        <v>-63</v>
      </c>
      <c r="F156" s="15">
        <v>2.1977559607293129</v>
      </c>
      <c r="G156" s="14">
        <f t="shared" si="28"/>
        <v>-28.665603063178047</v>
      </c>
      <c r="H156" s="4">
        <f t="shared" si="29"/>
        <v>0</v>
      </c>
      <c r="I156" s="11">
        <v>796</v>
      </c>
      <c r="J156" s="11">
        <v>798</v>
      </c>
      <c r="K156" s="23">
        <f t="shared" si="34"/>
        <v>2</v>
      </c>
      <c r="L156" s="25">
        <f t="shared" si="35"/>
        <v>-6.9770030499343258E-2</v>
      </c>
      <c r="M156" s="4">
        <f t="shared" si="36"/>
        <v>0</v>
      </c>
      <c r="N156" s="11">
        <v>53</v>
      </c>
      <c r="O156" s="12">
        <v>6.7173637515842835E-2</v>
      </c>
      <c r="P156" s="11">
        <v>1567</v>
      </c>
      <c r="Q156" s="11">
        <v>-39.585832801531588</v>
      </c>
      <c r="R156" s="11">
        <v>8.6666666666666661</v>
      </c>
      <c r="S156" s="11">
        <v>5</v>
      </c>
      <c r="T156" s="23">
        <f t="shared" si="30"/>
        <v>96.252499468198252</v>
      </c>
      <c r="U156" s="22">
        <f t="shared" si="41"/>
        <v>0.12061716725338127</v>
      </c>
      <c r="V156" s="4">
        <f t="shared" si="37"/>
        <v>0</v>
      </c>
      <c r="W156" s="9">
        <v>4.33</v>
      </c>
      <c r="X156" s="20">
        <f t="shared" si="40"/>
        <v>80.911718810976524</v>
      </c>
      <c r="Y156" s="4">
        <f t="shared" si="38"/>
        <v>0</v>
      </c>
      <c r="Z156" s="6">
        <v>113.03050135016515</v>
      </c>
      <c r="AA156" s="5">
        <v>82.534833964566374</v>
      </c>
      <c r="AB156" s="3">
        <f t="shared" si="39"/>
        <v>73.019966273418433</v>
      </c>
      <c r="AC156" s="4">
        <f t="shared" si="31"/>
        <v>0</v>
      </c>
      <c r="AD156" s="3">
        <f t="shared" si="32"/>
        <v>0</v>
      </c>
      <c r="AE156" s="2">
        <v>1</v>
      </c>
      <c r="AF156" s="1" t="str">
        <f t="shared" si="33"/>
        <v>14523</v>
      </c>
    </row>
    <row r="157" spans="1:32" ht="18" x14ac:dyDescent="0.2">
      <c r="A157" s="16" t="s">
        <v>574</v>
      </c>
      <c r="B157" s="16" t="s">
        <v>573</v>
      </c>
      <c r="C157" s="11">
        <v>2340</v>
      </c>
      <c r="D157" s="11">
        <v>2224</v>
      </c>
      <c r="E157" s="11">
        <v>-116</v>
      </c>
      <c r="F157" s="15">
        <v>2.2669811320754718</v>
      </c>
      <c r="G157" s="14">
        <f t="shared" si="28"/>
        <v>-51.169371618809819</v>
      </c>
      <c r="H157" s="4">
        <f t="shared" si="29"/>
        <v>0</v>
      </c>
      <c r="I157" s="11">
        <v>1162</v>
      </c>
      <c r="J157" s="11">
        <v>1165</v>
      </c>
      <c r="K157" s="23">
        <f t="shared" si="34"/>
        <v>3</v>
      </c>
      <c r="L157" s="25">
        <f t="shared" si="35"/>
        <v>-5.8628822381262199E-2</v>
      </c>
      <c r="M157" s="4">
        <f t="shared" si="36"/>
        <v>0</v>
      </c>
      <c r="N157" s="11">
        <v>49</v>
      </c>
      <c r="O157" s="12">
        <v>4.2794759825327509E-2</v>
      </c>
      <c r="P157" s="11">
        <v>2403</v>
      </c>
      <c r="Q157" s="11">
        <v>-78.959633791094461</v>
      </c>
      <c r="R157" s="11">
        <v>12</v>
      </c>
      <c r="S157" s="11">
        <v>0</v>
      </c>
      <c r="T157" s="23">
        <f t="shared" si="30"/>
        <v>139.95963379109446</v>
      </c>
      <c r="U157" s="22">
        <f t="shared" si="41"/>
        <v>0.1201370247133858</v>
      </c>
      <c r="V157" s="4">
        <f t="shared" si="37"/>
        <v>0</v>
      </c>
      <c r="W157" s="9">
        <v>4.8600000000000003</v>
      </c>
      <c r="X157" s="20">
        <f t="shared" si="40"/>
        <v>90.815462683913609</v>
      </c>
      <c r="Y157" s="4">
        <f t="shared" si="38"/>
        <v>0</v>
      </c>
      <c r="Z157" s="6">
        <v>104.41770923928939</v>
      </c>
      <c r="AA157" s="5">
        <v>89.648951739803167</v>
      </c>
      <c r="AB157" s="3">
        <f t="shared" si="39"/>
        <v>85.856079771256688</v>
      </c>
      <c r="AC157" s="4">
        <f t="shared" si="31"/>
        <v>0</v>
      </c>
      <c r="AD157" s="3">
        <f t="shared" si="32"/>
        <v>0</v>
      </c>
      <c r="AE157" s="2">
        <v>1</v>
      </c>
      <c r="AF157" s="1" t="str">
        <f t="shared" si="33"/>
        <v>14524</v>
      </c>
    </row>
    <row r="158" spans="1:32" ht="18" x14ac:dyDescent="0.2">
      <c r="A158" s="16" t="s">
        <v>572</v>
      </c>
      <c r="B158" s="16" t="s">
        <v>571</v>
      </c>
      <c r="C158" s="11">
        <v>5216</v>
      </c>
      <c r="D158" s="11">
        <v>5078</v>
      </c>
      <c r="E158" s="11">
        <v>-138</v>
      </c>
      <c r="F158" s="15">
        <v>2.2732758620689655</v>
      </c>
      <c r="G158" s="14">
        <f t="shared" si="28"/>
        <v>-60.705346985210468</v>
      </c>
      <c r="H158" s="4">
        <f t="shared" si="29"/>
        <v>0</v>
      </c>
      <c r="I158" s="11">
        <v>2542</v>
      </c>
      <c r="J158" s="11">
        <v>2562</v>
      </c>
      <c r="K158" s="23">
        <f t="shared" si="34"/>
        <v>20</v>
      </c>
      <c r="L158" s="25">
        <f t="shared" si="35"/>
        <v>-0.32946026986506743</v>
      </c>
      <c r="M158" s="4">
        <f t="shared" si="36"/>
        <v>0</v>
      </c>
      <c r="N158" s="11">
        <v>173</v>
      </c>
      <c r="O158" s="12">
        <v>6.7923046721633296E-2</v>
      </c>
      <c r="P158" s="11">
        <v>5274</v>
      </c>
      <c r="Q158" s="11">
        <v>-86.219188471748197</v>
      </c>
      <c r="R158" s="11">
        <v>30.666666666666668</v>
      </c>
      <c r="S158" s="11">
        <v>13</v>
      </c>
      <c r="T158" s="23">
        <f t="shared" si="30"/>
        <v>276.88585513841491</v>
      </c>
      <c r="U158" s="22">
        <f t="shared" si="41"/>
        <v>0.10807410426948279</v>
      </c>
      <c r="V158" s="4">
        <f t="shared" si="37"/>
        <v>0</v>
      </c>
      <c r="W158" s="9">
        <v>4.8600000000000003</v>
      </c>
      <c r="X158" s="20">
        <f t="shared" si="40"/>
        <v>90.815462683913609</v>
      </c>
      <c r="Y158" s="4">
        <f t="shared" si="38"/>
        <v>0</v>
      </c>
      <c r="Z158" s="6">
        <v>102.26810721643591</v>
      </c>
      <c r="AA158" s="5">
        <v>89.648951739803167</v>
      </c>
      <c r="AB158" s="3">
        <f t="shared" si="39"/>
        <v>87.660712787099797</v>
      </c>
      <c r="AC158" s="4">
        <f t="shared" si="31"/>
        <v>0</v>
      </c>
      <c r="AD158" s="3">
        <f t="shared" si="32"/>
        <v>0</v>
      </c>
      <c r="AE158" s="2">
        <v>1</v>
      </c>
      <c r="AF158" s="1" t="str">
        <f t="shared" si="33"/>
        <v>14524</v>
      </c>
    </row>
    <row r="159" spans="1:32" ht="18" x14ac:dyDescent="0.2">
      <c r="A159" s="16" t="s">
        <v>570</v>
      </c>
      <c r="B159" s="16" t="s">
        <v>569</v>
      </c>
      <c r="C159" s="11">
        <v>19622</v>
      </c>
      <c r="D159" s="11">
        <v>19180</v>
      </c>
      <c r="E159" s="11">
        <v>-442</v>
      </c>
      <c r="F159" s="15">
        <v>1.9734617652840574</v>
      </c>
      <c r="G159" s="14">
        <f t="shared" si="28"/>
        <v>-223.97190955274431</v>
      </c>
      <c r="H159" s="4">
        <f t="shared" si="29"/>
        <v>0</v>
      </c>
      <c r="I159" s="11">
        <v>12536</v>
      </c>
      <c r="J159" s="11">
        <v>12540</v>
      </c>
      <c r="K159" s="23">
        <f t="shared" si="34"/>
        <v>4</v>
      </c>
      <c r="L159" s="25">
        <f t="shared" si="35"/>
        <v>-1.7859382491258437E-2</v>
      </c>
      <c r="M159" s="4">
        <f t="shared" si="36"/>
        <v>0</v>
      </c>
      <c r="N159" s="11">
        <v>2165</v>
      </c>
      <c r="O159" s="12">
        <v>0.17208488991336141</v>
      </c>
      <c r="P159" s="11">
        <v>20078</v>
      </c>
      <c r="Q159" s="11">
        <v>-455.03795198724976</v>
      </c>
      <c r="R159" s="11">
        <v>60.333333333333329</v>
      </c>
      <c r="S159" s="11">
        <v>82.333333333333329</v>
      </c>
      <c r="T159" s="23">
        <f t="shared" si="30"/>
        <v>2598.0379519872499</v>
      </c>
      <c r="U159" s="22">
        <f t="shared" si="41"/>
        <v>0.20718005996708533</v>
      </c>
      <c r="V159" s="4">
        <f t="shared" si="37"/>
        <v>0</v>
      </c>
      <c r="W159" s="9">
        <v>4.51</v>
      </c>
      <c r="X159" s="20">
        <f t="shared" si="40"/>
        <v>84.275254465936285</v>
      </c>
      <c r="Y159" s="4">
        <f t="shared" si="38"/>
        <v>0</v>
      </c>
      <c r="Z159" s="6">
        <v>91.001227848545284</v>
      </c>
      <c r="AA159" s="5">
        <v>87.907007430620283</v>
      </c>
      <c r="AB159" s="3">
        <f t="shared" si="39"/>
        <v>96.599803660809116</v>
      </c>
      <c r="AC159" s="4">
        <f t="shared" si="31"/>
        <v>0</v>
      </c>
      <c r="AD159" s="3">
        <f t="shared" si="32"/>
        <v>0</v>
      </c>
      <c r="AE159" s="2">
        <v>1</v>
      </c>
      <c r="AF159" s="1" t="str">
        <f t="shared" si="33"/>
        <v>14524</v>
      </c>
    </row>
    <row r="160" spans="1:32" ht="18" x14ac:dyDescent="0.2">
      <c r="A160" s="16" t="s">
        <v>568</v>
      </c>
      <c r="B160" s="16" t="s">
        <v>567</v>
      </c>
      <c r="C160" s="11">
        <v>2039</v>
      </c>
      <c r="D160" s="11">
        <v>1977</v>
      </c>
      <c r="E160" s="11">
        <v>-62</v>
      </c>
      <c r="F160" s="15">
        <v>2.2836801752464404</v>
      </c>
      <c r="G160" s="14">
        <f t="shared" si="28"/>
        <v>-27.149160671462827</v>
      </c>
      <c r="H160" s="4">
        <f t="shared" si="29"/>
        <v>0</v>
      </c>
      <c r="I160" s="11">
        <v>1030</v>
      </c>
      <c r="J160" s="11">
        <v>1033</v>
      </c>
      <c r="K160" s="23">
        <f t="shared" si="34"/>
        <v>3</v>
      </c>
      <c r="L160" s="25">
        <f t="shared" si="35"/>
        <v>-0.11050065364095681</v>
      </c>
      <c r="M160" s="4">
        <f t="shared" si="36"/>
        <v>0</v>
      </c>
      <c r="N160" s="11">
        <v>76</v>
      </c>
      <c r="O160" s="12">
        <v>7.4436826640548487E-2</v>
      </c>
      <c r="P160" s="11">
        <v>2085</v>
      </c>
      <c r="Q160" s="11">
        <v>-47.292086330935248</v>
      </c>
      <c r="R160" s="11">
        <v>4</v>
      </c>
      <c r="S160" s="11">
        <v>0</v>
      </c>
      <c r="T160" s="23">
        <f t="shared" si="30"/>
        <v>127.29208633093525</v>
      </c>
      <c r="U160" s="22">
        <f t="shared" si="41"/>
        <v>0.12322564020419675</v>
      </c>
      <c r="V160" s="4">
        <f t="shared" si="37"/>
        <v>0</v>
      </c>
      <c r="W160" s="9">
        <v>4.9800000000000004</v>
      </c>
      <c r="X160" s="20">
        <f t="shared" si="40"/>
        <v>93.057819787220126</v>
      </c>
      <c r="Y160" s="4">
        <f t="shared" si="38"/>
        <v>0</v>
      </c>
      <c r="Z160" s="6">
        <v>102.14220311788374</v>
      </c>
      <c r="AA160" s="5">
        <v>91.862506103748913</v>
      </c>
      <c r="AB160" s="3">
        <f t="shared" si="39"/>
        <v>89.935896524308475</v>
      </c>
      <c r="AC160" s="4">
        <f t="shared" si="31"/>
        <v>0</v>
      </c>
      <c r="AD160" s="3">
        <f t="shared" si="32"/>
        <v>0</v>
      </c>
      <c r="AE160" s="2">
        <v>1</v>
      </c>
      <c r="AF160" s="1" t="str">
        <f t="shared" si="33"/>
        <v>14524</v>
      </c>
    </row>
    <row r="161" spans="1:32" ht="18" x14ac:dyDescent="0.2">
      <c r="A161" s="16" t="s">
        <v>566</v>
      </c>
      <c r="B161" s="16" t="s">
        <v>565</v>
      </c>
      <c r="C161" s="11">
        <v>1372</v>
      </c>
      <c r="D161" s="11">
        <v>1322</v>
      </c>
      <c r="E161" s="11">
        <v>-50</v>
      </c>
      <c r="F161" s="15">
        <v>2.2137161084529504</v>
      </c>
      <c r="G161" s="14">
        <f t="shared" si="28"/>
        <v>-22.586455331412104</v>
      </c>
      <c r="H161" s="4">
        <f t="shared" si="29"/>
        <v>0</v>
      </c>
      <c r="I161" s="11">
        <v>678</v>
      </c>
      <c r="J161" s="11">
        <v>683</v>
      </c>
      <c r="K161" s="23">
        <f t="shared" si="34"/>
        <v>5</v>
      </c>
      <c r="L161" s="25">
        <f t="shared" si="35"/>
        <v>-0.22137161084529505</v>
      </c>
      <c r="M161" s="4">
        <f t="shared" si="36"/>
        <v>0</v>
      </c>
      <c r="N161" s="11">
        <v>40</v>
      </c>
      <c r="O161" s="12">
        <v>5.8910162002945507E-2</v>
      </c>
      <c r="P161" s="11">
        <v>1388</v>
      </c>
      <c r="Q161" s="11">
        <v>-29.81412103746398</v>
      </c>
      <c r="R161" s="11">
        <v>9.3333333333333339</v>
      </c>
      <c r="S161" s="11">
        <v>3</v>
      </c>
      <c r="T161" s="23">
        <f t="shared" si="30"/>
        <v>76.147454370797306</v>
      </c>
      <c r="U161" s="22">
        <f t="shared" si="41"/>
        <v>0.11148968429106487</v>
      </c>
      <c r="V161" s="4">
        <f t="shared" si="37"/>
        <v>0</v>
      </c>
      <c r="W161" s="9">
        <v>4.99</v>
      </c>
      <c r="X161" s="20">
        <f t="shared" si="40"/>
        <v>93.244682879162312</v>
      </c>
      <c r="Y161" s="4">
        <f t="shared" si="38"/>
        <v>0</v>
      </c>
      <c r="Z161" s="6">
        <v>114.13341715267026</v>
      </c>
      <c r="AA161" s="5">
        <v>88.978736668497362</v>
      </c>
      <c r="AB161" s="3">
        <f t="shared" si="39"/>
        <v>77.960284453303629</v>
      </c>
      <c r="AC161" s="4">
        <f t="shared" si="31"/>
        <v>0</v>
      </c>
      <c r="AD161" s="3">
        <f t="shared" si="32"/>
        <v>0</v>
      </c>
      <c r="AE161" s="2">
        <v>1</v>
      </c>
      <c r="AF161" s="1" t="str">
        <f t="shared" si="33"/>
        <v>14524</v>
      </c>
    </row>
    <row r="162" spans="1:32" ht="18" x14ac:dyDescent="0.2">
      <c r="A162" s="16" t="s">
        <v>564</v>
      </c>
      <c r="B162" s="16" t="s">
        <v>563</v>
      </c>
      <c r="C162" s="11">
        <v>5260</v>
      </c>
      <c r="D162" s="11">
        <v>5212</v>
      </c>
      <c r="E162" s="11">
        <v>-48</v>
      </c>
      <c r="F162" s="15">
        <v>2.0808278016399844</v>
      </c>
      <c r="G162" s="14">
        <f t="shared" si="28"/>
        <v>-23.067742540814411</v>
      </c>
      <c r="H162" s="4">
        <f t="shared" si="29"/>
        <v>0</v>
      </c>
      <c r="I162" s="11">
        <v>2874</v>
      </c>
      <c r="J162" s="11">
        <v>2920</v>
      </c>
      <c r="K162" s="23">
        <f t="shared" si="34"/>
        <v>46</v>
      </c>
      <c r="L162" s="25">
        <f t="shared" si="35"/>
        <v>-1.9941266432383185</v>
      </c>
      <c r="M162" s="4">
        <f t="shared" si="36"/>
        <v>0</v>
      </c>
      <c r="N162" s="11">
        <v>227</v>
      </c>
      <c r="O162" s="12">
        <v>7.9621185548930204E-2</v>
      </c>
      <c r="P162" s="11">
        <v>5329</v>
      </c>
      <c r="Q162" s="11">
        <v>-56.227622443235127</v>
      </c>
      <c r="R162" s="11">
        <v>61</v>
      </c>
      <c r="S162" s="11">
        <v>0</v>
      </c>
      <c r="T162" s="23">
        <f t="shared" si="30"/>
        <v>344.22762244323513</v>
      </c>
      <c r="U162" s="22">
        <f t="shared" si="41"/>
        <v>0.11788617206960107</v>
      </c>
      <c r="V162" s="4">
        <f t="shared" si="37"/>
        <v>0</v>
      </c>
      <c r="W162" s="9">
        <v>4.8099999999999996</v>
      </c>
      <c r="X162" s="20">
        <f t="shared" si="40"/>
        <v>89.88114722420255</v>
      </c>
      <c r="Y162" s="4">
        <f t="shared" si="38"/>
        <v>0</v>
      </c>
      <c r="Z162" s="6">
        <v>103.63274458246943</v>
      </c>
      <c r="AA162" s="5">
        <v>93.162969292567027</v>
      </c>
      <c r="AB162" s="3">
        <f t="shared" si="39"/>
        <v>89.89723245091642</v>
      </c>
      <c r="AC162" s="4">
        <f t="shared" si="31"/>
        <v>0</v>
      </c>
      <c r="AD162" s="3">
        <f t="shared" si="32"/>
        <v>0</v>
      </c>
      <c r="AE162" s="2">
        <v>1</v>
      </c>
      <c r="AF162" s="1" t="str">
        <f t="shared" si="33"/>
        <v>14524</v>
      </c>
    </row>
    <row r="163" spans="1:32" ht="18" x14ac:dyDescent="0.2">
      <c r="A163" s="16" t="s">
        <v>562</v>
      </c>
      <c r="B163" s="16" t="s">
        <v>561</v>
      </c>
      <c r="C163" s="11">
        <v>4189</v>
      </c>
      <c r="D163" s="11">
        <v>4071</v>
      </c>
      <c r="E163" s="11">
        <v>-118</v>
      </c>
      <c r="F163" s="15">
        <v>2.1292106586224233</v>
      </c>
      <c r="G163" s="14">
        <f t="shared" si="28"/>
        <v>-55.419598583234951</v>
      </c>
      <c r="H163" s="4">
        <f t="shared" si="29"/>
        <v>0</v>
      </c>
      <c r="I163" s="11">
        <v>2293</v>
      </c>
      <c r="J163" s="11">
        <v>2298</v>
      </c>
      <c r="K163" s="23">
        <f t="shared" si="34"/>
        <v>5</v>
      </c>
      <c r="L163" s="25">
        <f t="shared" si="35"/>
        <v>-9.0220790619594204E-2</v>
      </c>
      <c r="M163" s="4">
        <f t="shared" si="36"/>
        <v>0</v>
      </c>
      <c r="N163" s="11">
        <v>226</v>
      </c>
      <c r="O163" s="12">
        <v>9.9691221879135428E-2</v>
      </c>
      <c r="P163" s="11">
        <v>4235</v>
      </c>
      <c r="Q163" s="11">
        <v>-77.023848878394332</v>
      </c>
      <c r="R163" s="11">
        <v>40</v>
      </c>
      <c r="S163" s="11">
        <v>5</v>
      </c>
      <c r="T163" s="23">
        <f t="shared" si="30"/>
        <v>338.02384887839435</v>
      </c>
      <c r="U163" s="22">
        <f t="shared" si="41"/>
        <v>0.14709479933785655</v>
      </c>
      <c r="V163" s="4">
        <f t="shared" si="37"/>
        <v>0</v>
      </c>
      <c r="W163" s="9">
        <v>5.0350000000000001</v>
      </c>
      <c r="X163" s="20">
        <f t="shared" si="40"/>
        <v>94.085566792902256</v>
      </c>
      <c r="Y163" s="4">
        <f t="shared" si="38"/>
        <v>0</v>
      </c>
      <c r="Z163" s="6">
        <v>106.89712583768166</v>
      </c>
      <c r="AA163" s="5">
        <v>90.013342755062425</v>
      </c>
      <c r="AB163" s="3">
        <f t="shared" si="39"/>
        <v>84.205578073019026</v>
      </c>
      <c r="AC163" s="4">
        <f t="shared" si="31"/>
        <v>0</v>
      </c>
      <c r="AD163" s="3">
        <f t="shared" si="32"/>
        <v>0</v>
      </c>
      <c r="AE163" s="2">
        <v>1</v>
      </c>
      <c r="AF163" s="1" t="str">
        <f t="shared" si="33"/>
        <v>14524</v>
      </c>
    </row>
    <row r="164" spans="1:32" ht="18" x14ac:dyDescent="0.2">
      <c r="A164" s="16" t="s">
        <v>560</v>
      </c>
      <c r="B164" s="16" t="s">
        <v>559</v>
      </c>
      <c r="C164" s="11">
        <v>23355</v>
      </c>
      <c r="D164" s="11">
        <v>23255</v>
      </c>
      <c r="E164" s="11">
        <v>-100</v>
      </c>
      <c r="F164" s="15">
        <v>1.9973737716028466</v>
      </c>
      <c r="G164" s="14">
        <f t="shared" si="28"/>
        <v>-50.065742036730711</v>
      </c>
      <c r="H164" s="4">
        <f t="shared" si="29"/>
        <v>0</v>
      </c>
      <c r="I164" s="11">
        <v>13995</v>
      </c>
      <c r="J164" s="11">
        <v>14040</v>
      </c>
      <c r="K164" s="23">
        <f t="shared" si="34"/>
        <v>45</v>
      </c>
      <c r="L164" s="25">
        <f t="shared" si="35"/>
        <v>-0.89881819722128098</v>
      </c>
      <c r="M164" s="4">
        <f t="shared" si="36"/>
        <v>0</v>
      </c>
      <c r="N164" s="11">
        <v>1903</v>
      </c>
      <c r="O164" s="12">
        <v>0.13606463606463606</v>
      </c>
      <c r="P164" s="11">
        <v>23577</v>
      </c>
      <c r="Q164" s="11">
        <v>-161.21168935827288</v>
      </c>
      <c r="R164" s="11">
        <v>147.66666666666666</v>
      </c>
      <c r="S164" s="11">
        <v>102</v>
      </c>
      <c r="T164" s="23">
        <f t="shared" si="30"/>
        <v>2109.8783560249394</v>
      </c>
      <c r="U164" s="22">
        <f t="shared" si="41"/>
        <v>0.15027623618411248</v>
      </c>
      <c r="V164" s="4">
        <f t="shared" si="37"/>
        <v>0</v>
      </c>
      <c r="W164" s="9">
        <v>5</v>
      </c>
      <c r="X164" s="20">
        <f t="shared" si="40"/>
        <v>93.431545971104526</v>
      </c>
      <c r="Y164" s="4">
        <f t="shared" si="38"/>
        <v>0</v>
      </c>
      <c r="Z164" s="6">
        <v>96.811037732309174</v>
      </c>
      <c r="AA164" s="5">
        <v>89.618207929192792</v>
      </c>
      <c r="AB164" s="3">
        <f t="shared" si="39"/>
        <v>92.570237886505083</v>
      </c>
      <c r="AC164" s="4">
        <f t="shared" si="31"/>
        <v>0</v>
      </c>
      <c r="AD164" s="3">
        <f t="shared" si="32"/>
        <v>0</v>
      </c>
      <c r="AE164" s="2">
        <v>1</v>
      </c>
      <c r="AF164" s="1" t="str">
        <f t="shared" si="33"/>
        <v>14524</v>
      </c>
    </row>
    <row r="165" spans="1:32" ht="18" x14ac:dyDescent="0.2">
      <c r="A165" s="16" t="s">
        <v>558</v>
      </c>
      <c r="B165" s="16" t="s">
        <v>557</v>
      </c>
      <c r="C165" s="11">
        <v>4717</v>
      </c>
      <c r="D165" s="11">
        <v>4669</v>
      </c>
      <c r="E165" s="11">
        <v>-48</v>
      </c>
      <c r="F165" s="15">
        <v>2.2091743119266054</v>
      </c>
      <c r="G165" s="14">
        <f t="shared" si="28"/>
        <v>-21.727574750830566</v>
      </c>
      <c r="H165" s="4">
        <f t="shared" si="29"/>
        <v>0</v>
      </c>
      <c r="I165" s="11">
        <v>2334</v>
      </c>
      <c r="J165" s="11">
        <v>2355</v>
      </c>
      <c r="K165" s="23">
        <f t="shared" si="34"/>
        <v>21</v>
      </c>
      <c r="L165" s="25">
        <f t="shared" si="35"/>
        <v>-0.96651376146788981</v>
      </c>
      <c r="M165" s="4">
        <f t="shared" si="36"/>
        <v>0</v>
      </c>
      <c r="N165" s="11">
        <v>103</v>
      </c>
      <c r="O165" s="12">
        <v>4.4415696420871065E-2</v>
      </c>
      <c r="P165" s="11">
        <v>4816</v>
      </c>
      <c r="Q165" s="11">
        <v>-66.54069767441861</v>
      </c>
      <c r="R165" s="11">
        <v>34.333333333333336</v>
      </c>
      <c r="S165" s="11">
        <v>0.66666666666666663</v>
      </c>
      <c r="T165" s="23">
        <f t="shared" si="30"/>
        <v>203.20736434108528</v>
      </c>
      <c r="U165" s="22">
        <f t="shared" si="41"/>
        <v>8.6287628170312228E-2</v>
      </c>
      <c r="V165" s="4">
        <f t="shared" si="37"/>
        <v>0</v>
      </c>
      <c r="W165" s="9">
        <v>4.9800000000000004</v>
      </c>
      <c r="X165" s="20">
        <f t="shared" si="40"/>
        <v>93.057819787220126</v>
      </c>
      <c r="Y165" s="4">
        <f t="shared" si="38"/>
        <v>0</v>
      </c>
      <c r="Z165" s="6">
        <v>112.16985752338107</v>
      </c>
      <c r="AA165" s="5">
        <v>91.862506103748913</v>
      </c>
      <c r="AB165" s="3">
        <f t="shared" si="39"/>
        <v>81.895892650662205</v>
      </c>
      <c r="AC165" s="4">
        <f t="shared" si="31"/>
        <v>0</v>
      </c>
      <c r="AD165" s="3">
        <f t="shared" si="32"/>
        <v>0</v>
      </c>
      <c r="AE165" s="2">
        <v>1</v>
      </c>
      <c r="AF165" s="1" t="str">
        <f t="shared" si="33"/>
        <v>14524</v>
      </c>
    </row>
    <row r="166" spans="1:32" ht="18" x14ac:dyDescent="0.2">
      <c r="A166" s="16" t="s">
        <v>556</v>
      </c>
      <c r="B166" s="16" t="s">
        <v>555</v>
      </c>
      <c r="C166" s="11">
        <v>1404</v>
      </c>
      <c r="D166" s="11">
        <v>1350</v>
      </c>
      <c r="E166" s="11">
        <v>-54</v>
      </c>
      <c r="F166" s="15">
        <v>2.4270833333333335</v>
      </c>
      <c r="G166" s="14">
        <f t="shared" si="28"/>
        <v>-22.248927038626608</v>
      </c>
      <c r="H166" s="4">
        <f t="shared" si="29"/>
        <v>0</v>
      </c>
      <c r="I166" s="11">
        <v>629</v>
      </c>
      <c r="J166" s="11">
        <v>633</v>
      </c>
      <c r="K166" s="23">
        <f t="shared" si="34"/>
        <v>4</v>
      </c>
      <c r="L166" s="25">
        <f t="shared" si="35"/>
        <v>-0.17978395061728397</v>
      </c>
      <c r="M166" s="4">
        <f t="shared" si="36"/>
        <v>0</v>
      </c>
      <c r="N166" s="11">
        <v>41</v>
      </c>
      <c r="O166" s="12">
        <v>6.5495207667731634E-2</v>
      </c>
      <c r="P166" s="11">
        <v>1398</v>
      </c>
      <c r="Q166" s="11">
        <v>-19.776824034334762</v>
      </c>
      <c r="R166" s="11">
        <v>8.6666666666666661</v>
      </c>
      <c r="S166" s="11">
        <v>0</v>
      </c>
      <c r="T166" s="23">
        <f t="shared" si="30"/>
        <v>69.443490701001437</v>
      </c>
      <c r="U166" s="22">
        <f t="shared" si="41"/>
        <v>0.1097053565576642</v>
      </c>
      <c r="V166" s="4">
        <f t="shared" si="37"/>
        <v>0</v>
      </c>
      <c r="W166" s="9">
        <v>4.9800000000000004</v>
      </c>
      <c r="X166" s="20">
        <f t="shared" si="40"/>
        <v>93.057819787220126</v>
      </c>
      <c r="Y166" s="4">
        <f t="shared" si="38"/>
        <v>0</v>
      </c>
      <c r="Z166" s="6">
        <v>94.570480024440513</v>
      </c>
      <c r="AA166" s="5">
        <v>91.862506103748913</v>
      </c>
      <c r="AB166" s="3">
        <f t="shared" si="39"/>
        <v>97.136554747325206</v>
      </c>
      <c r="AC166" s="4">
        <f t="shared" si="31"/>
        <v>0</v>
      </c>
      <c r="AD166" s="3">
        <f t="shared" si="32"/>
        <v>0</v>
      </c>
      <c r="AE166" s="2">
        <v>1</v>
      </c>
      <c r="AF166" s="1" t="str">
        <f t="shared" si="33"/>
        <v>14524</v>
      </c>
    </row>
    <row r="167" spans="1:32" ht="18" x14ac:dyDescent="0.2">
      <c r="A167" s="16" t="s">
        <v>554</v>
      </c>
      <c r="B167" s="16" t="s">
        <v>553</v>
      </c>
      <c r="C167" s="11">
        <v>1203</v>
      </c>
      <c r="D167" s="11">
        <v>1184</v>
      </c>
      <c r="E167" s="11">
        <v>-19</v>
      </c>
      <c r="F167" s="15">
        <v>2.2303473491773307</v>
      </c>
      <c r="G167" s="14">
        <f t="shared" si="28"/>
        <v>-8.5188524590163937</v>
      </c>
      <c r="H167" s="4">
        <f t="shared" si="29"/>
        <v>0</v>
      </c>
      <c r="I167" s="11">
        <v>586</v>
      </c>
      <c r="J167" s="11">
        <v>587</v>
      </c>
      <c r="K167" s="23">
        <f t="shared" si="34"/>
        <v>1</v>
      </c>
      <c r="L167" s="25">
        <f t="shared" si="35"/>
        <v>-0.11738670258828057</v>
      </c>
      <c r="M167" s="4">
        <f t="shared" si="36"/>
        <v>0</v>
      </c>
      <c r="N167" s="11">
        <v>23</v>
      </c>
      <c r="O167" s="12">
        <v>3.9930555555555552E-2</v>
      </c>
      <c r="P167" s="11">
        <v>1220</v>
      </c>
      <c r="Q167" s="11">
        <v>-16.140983606557377</v>
      </c>
      <c r="R167" s="11">
        <v>5</v>
      </c>
      <c r="S167" s="11">
        <v>1</v>
      </c>
      <c r="T167" s="23">
        <f t="shared" si="30"/>
        <v>43.140983606557377</v>
      </c>
      <c r="U167" s="22">
        <f t="shared" si="41"/>
        <v>7.3494009551205067E-2</v>
      </c>
      <c r="V167" s="4">
        <f t="shared" si="37"/>
        <v>0</v>
      </c>
      <c r="W167" s="9">
        <v>4.9800000000000004</v>
      </c>
      <c r="X167" s="20">
        <f t="shared" si="40"/>
        <v>93.057819787220126</v>
      </c>
      <c r="Y167" s="4">
        <f t="shared" si="38"/>
        <v>0</v>
      </c>
      <c r="Z167" s="6">
        <v>111.47882066204021</v>
      </c>
      <c r="AA167" s="5">
        <v>91.862506103748913</v>
      </c>
      <c r="AB167" s="3">
        <f t="shared" si="39"/>
        <v>82.4035503409565</v>
      </c>
      <c r="AC167" s="4">
        <f t="shared" si="31"/>
        <v>0</v>
      </c>
      <c r="AD167" s="3">
        <f t="shared" si="32"/>
        <v>0</v>
      </c>
      <c r="AE167" s="2">
        <v>1</v>
      </c>
      <c r="AF167" s="1" t="str">
        <f t="shared" si="33"/>
        <v>14524</v>
      </c>
    </row>
    <row r="168" spans="1:32" ht="18" x14ac:dyDescent="0.2">
      <c r="A168" s="16" t="s">
        <v>552</v>
      </c>
      <c r="B168" s="16" t="s">
        <v>551</v>
      </c>
      <c r="C168" s="11">
        <v>15208</v>
      </c>
      <c r="D168" s="11">
        <v>14866</v>
      </c>
      <c r="E168" s="11">
        <v>-342</v>
      </c>
      <c r="F168" s="15">
        <v>2.0070029827519127</v>
      </c>
      <c r="G168" s="14">
        <f t="shared" si="28"/>
        <v>-170.4033341948824</v>
      </c>
      <c r="H168" s="4">
        <f t="shared" si="29"/>
        <v>0</v>
      </c>
      <c r="I168" s="11">
        <v>8761</v>
      </c>
      <c r="J168" s="11">
        <v>8800</v>
      </c>
      <c r="K168" s="23">
        <f t="shared" si="34"/>
        <v>39</v>
      </c>
      <c r="L168" s="25">
        <f t="shared" si="35"/>
        <v>-0.2288687611910076</v>
      </c>
      <c r="M168" s="4">
        <f t="shared" si="36"/>
        <v>0</v>
      </c>
      <c r="N168" s="11">
        <v>878</v>
      </c>
      <c r="O168" s="12">
        <v>0.10018256503879507</v>
      </c>
      <c r="P168" s="11">
        <v>15476</v>
      </c>
      <c r="Q168" s="11">
        <v>-303.9357715171879</v>
      </c>
      <c r="R168" s="11">
        <v>92.666666666666671</v>
      </c>
      <c r="S168" s="11">
        <v>59.666666666666664</v>
      </c>
      <c r="T168" s="23">
        <f t="shared" si="30"/>
        <v>1214.935771517188</v>
      </c>
      <c r="U168" s="22">
        <f t="shared" si="41"/>
        <v>0.13806088312695317</v>
      </c>
      <c r="V168" s="4">
        <f t="shared" si="37"/>
        <v>0</v>
      </c>
      <c r="W168" s="9">
        <v>4.6950000000000003</v>
      </c>
      <c r="X168" s="20">
        <f t="shared" si="40"/>
        <v>87.732221666867147</v>
      </c>
      <c r="Y168" s="4">
        <f t="shared" si="38"/>
        <v>0</v>
      </c>
      <c r="Z168" s="6">
        <v>101.07640496955045</v>
      </c>
      <c r="AA168" s="5">
        <v>86.605314489377747</v>
      </c>
      <c r="AB168" s="3">
        <f t="shared" si="39"/>
        <v>85.683018223162804</v>
      </c>
      <c r="AC168" s="4">
        <f t="shared" si="31"/>
        <v>0</v>
      </c>
      <c r="AD168" s="3">
        <f t="shared" si="32"/>
        <v>0</v>
      </c>
      <c r="AE168" s="2">
        <v>1</v>
      </c>
      <c r="AF168" s="1" t="str">
        <f t="shared" si="33"/>
        <v>14524</v>
      </c>
    </row>
    <row r="169" spans="1:32" ht="18" x14ac:dyDescent="0.2">
      <c r="A169" s="16" t="s">
        <v>550</v>
      </c>
      <c r="B169" s="16" t="s">
        <v>549</v>
      </c>
      <c r="C169" s="11">
        <v>8516</v>
      </c>
      <c r="D169" s="11">
        <v>8505</v>
      </c>
      <c r="E169" s="11">
        <v>-11</v>
      </c>
      <c r="F169" s="15">
        <v>2.1068242102724861</v>
      </c>
      <c r="G169" s="14">
        <f t="shared" si="28"/>
        <v>-5.2211285338216777</v>
      </c>
      <c r="H169" s="4">
        <f t="shared" si="29"/>
        <v>0</v>
      </c>
      <c r="I169" s="11">
        <v>4694</v>
      </c>
      <c r="J169" s="11">
        <v>4720</v>
      </c>
      <c r="K169" s="23">
        <f t="shared" si="34"/>
        <v>26</v>
      </c>
      <c r="L169" s="25">
        <f t="shared" si="35"/>
        <v>-4.9797663151895133</v>
      </c>
      <c r="M169" s="4">
        <f t="shared" si="36"/>
        <v>0</v>
      </c>
      <c r="N169" s="11">
        <v>440</v>
      </c>
      <c r="O169" s="12">
        <v>9.3836638942205161E-2</v>
      </c>
      <c r="P169" s="11">
        <v>8737</v>
      </c>
      <c r="Q169" s="11">
        <v>-110.11834725878448</v>
      </c>
      <c r="R169" s="11">
        <v>51</v>
      </c>
      <c r="S169" s="11">
        <v>7</v>
      </c>
      <c r="T169" s="23">
        <f t="shared" si="30"/>
        <v>594.11834725878452</v>
      </c>
      <c r="U169" s="22">
        <f t="shared" si="41"/>
        <v>0.12587253119889502</v>
      </c>
      <c r="V169" s="4">
        <f t="shared" si="37"/>
        <v>0</v>
      </c>
      <c r="W169" s="9">
        <v>4.7949999999999999</v>
      </c>
      <c r="X169" s="20">
        <f t="shared" si="40"/>
        <v>89.600852586289236</v>
      </c>
      <c r="Y169" s="4">
        <f t="shared" si="38"/>
        <v>0</v>
      </c>
      <c r="Z169" s="6">
        <v>101.89115266095592</v>
      </c>
      <c r="AA169" s="5">
        <v>95.820771719832479</v>
      </c>
      <c r="AB169" s="3">
        <f t="shared" si="39"/>
        <v>94.04228847884103</v>
      </c>
      <c r="AC169" s="4">
        <f t="shared" si="31"/>
        <v>0</v>
      </c>
      <c r="AD169" s="3">
        <f t="shared" si="32"/>
        <v>0</v>
      </c>
      <c r="AE169" s="2">
        <v>1</v>
      </c>
      <c r="AF169" s="1" t="str">
        <f t="shared" si="33"/>
        <v>14524</v>
      </c>
    </row>
    <row r="170" spans="1:32" ht="18" x14ac:dyDescent="0.2">
      <c r="A170" s="16" t="s">
        <v>548</v>
      </c>
      <c r="B170" s="16" t="s">
        <v>547</v>
      </c>
      <c r="C170" s="11">
        <v>3665</v>
      </c>
      <c r="D170" s="11">
        <v>3553</v>
      </c>
      <c r="E170" s="11">
        <v>-112</v>
      </c>
      <c r="F170" s="15">
        <v>2.3962986598596046</v>
      </c>
      <c r="G170" s="14">
        <f t="shared" si="28"/>
        <v>-46.738748335552593</v>
      </c>
      <c r="H170" s="4">
        <f t="shared" si="29"/>
        <v>0</v>
      </c>
      <c r="I170" s="11">
        <v>1696</v>
      </c>
      <c r="J170" s="11">
        <v>1703</v>
      </c>
      <c r="K170" s="23">
        <f t="shared" si="34"/>
        <v>7</v>
      </c>
      <c r="L170" s="25">
        <f t="shared" si="35"/>
        <v>-0.14976866624122528</v>
      </c>
      <c r="M170" s="4">
        <f t="shared" si="36"/>
        <v>0</v>
      </c>
      <c r="N170" s="11">
        <v>91</v>
      </c>
      <c r="O170" s="12">
        <v>5.3750738334317781E-2</v>
      </c>
      <c r="P170" s="11">
        <v>3755</v>
      </c>
      <c r="Q170" s="11">
        <v>-84.29667110519307</v>
      </c>
      <c r="R170" s="11">
        <v>17.666666666666668</v>
      </c>
      <c r="S170" s="11">
        <v>1</v>
      </c>
      <c r="T170" s="23">
        <f t="shared" si="30"/>
        <v>191.96333777185973</v>
      </c>
      <c r="U170" s="22">
        <f t="shared" si="41"/>
        <v>0.11272069158652949</v>
      </c>
      <c r="V170" s="4">
        <f t="shared" si="37"/>
        <v>0</v>
      </c>
      <c r="W170" s="9">
        <v>4.58</v>
      </c>
      <c r="X170" s="20">
        <f t="shared" si="40"/>
        <v>85.583296109531744</v>
      </c>
      <c r="Y170" s="4">
        <f t="shared" si="38"/>
        <v>0</v>
      </c>
      <c r="Z170" s="6">
        <v>101.32348516472504</v>
      </c>
      <c r="AA170" s="5">
        <v>85.892058083217435</v>
      </c>
      <c r="AB170" s="3">
        <f t="shared" si="39"/>
        <v>84.770137884203038</v>
      </c>
      <c r="AC170" s="4">
        <f t="shared" si="31"/>
        <v>0</v>
      </c>
      <c r="AD170" s="3">
        <f t="shared" si="32"/>
        <v>0</v>
      </c>
      <c r="AE170" s="2">
        <v>1</v>
      </c>
      <c r="AF170" s="1" t="str">
        <f t="shared" si="33"/>
        <v>14524</v>
      </c>
    </row>
    <row r="171" spans="1:32" ht="18" x14ac:dyDescent="0.2">
      <c r="A171" s="16" t="s">
        <v>546</v>
      </c>
      <c r="B171" s="16" t="s">
        <v>545</v>
      </c>
      <c r="C171" s="11">
        <v>2580</v>
      </c>
      <c r="D171" s="11">
        <v>2531</v>
      </c>
      <c r="E171" s="11">
        <v>-49</v>
      </c>
      <c r="F171" s="15">
        <v>2.1790429042904291</v>
      </c>
      <c r="G171" s="14">
        <f t="shared" si="28"/>
        <v>-22.48693676637637</v>
      </c>
      <c r="H171" s="4">
        <f t="shared" si="29"/>
        <v>0</v>
      </c>
      <c r="I171" s="11">
        <v>1366</v>
      </c>
      <c r="J171" s="11">
        <v>1375</v>
      </c>
      <c r="K171" s="23">
        <f t="shared" si="34"/>
        <v>9</v>
      </c>
      <c r="L171" s="25">
        <f t="shared" si="35"/>
        <v>-0.40023237017579311</v>
      </c>
      <c r="M171" s="4">
        <f t="shared" si="36"/>
        <v>0</v>
      </c>
      <c r="N171" s="11">
        <v>131</v>
      </c>
      <c r="O171" s="12">
        <v>9.5203488372093026E-2</v>
      </c>
      <c r="P171" s="11">
        <v>2641</v>
      </c>
      <c r="Q171" s="11">
        <v>-50.480878455130629</v>
      </c>
      <c r="R171" s="11">
        <v>14</v>
      </c>
      <c r="S171" s="11">
        <v>0</v>
      </c>
      <c r="T171" s="23">
        <f t="shared" si="30"/>
        <v>195.48087845513064</v>
      </c>
      <c r="U171" s="22">
        <f t="shared" si="41"/>
        <v>0.14216791160373138</v>
      </c>
      <c r="V171" s="4">
        <f t="shared" si="37"/>
        <v>0</v>
      </c>
      <c r="W171" s="9">
        <v>4.9800000000000004</v>
      </c>
      <c r="X171" s="20">
        <f t="shared" si="40"/>
        <v>93.057819787220126</v>
      </c>
      <c r="Y171" s="4">
        <f t="shared" si="38"/>
        <v>0</v>
      </c>
      <c r="Z171" s="6">
        <v>105.87679227288838</v>
      </c>
      <c r="AA171" s="5">
        <v>91.862506103748913</v>
      </c>
      <c r="AB171" s="3">
        <f t="shared" si="39"/>
        <v>86.763590142569825</v>
      </c>
      <c r="AC171" s="4">
        <f t="shared" si="31"/>
        <v>0</v>
      </c>
      <c r="AD171" s="3">
        <f t="shared" si="32"/>
        <v>0</v>
      </c>
      <c r="AE171" s="2">
        <v>1</v>
      </c>
      <c r="AF171" s="1" t="str">
        <f t="shared" si="33"/>
        <v>14524</v>
      </c>
    </row>
    <row r="172" spans="1:32" ht="18" x14ac:dyDescent="0.2">
      <c r="A172" s="16" t="s">
        <v>544</v>
      </c>
      <c r="B172" s="16" t="s">
        <v>543</v>
      </c>
      <c r="C172" s="11">
        <v>12178</v>
      </c>
      <c r="D172" s="11">
        <v>11632</v>
      </c>
      <c r="E172" s="11">
        <v>-546</v>
      </c>
      <c r="F172" s="15">
        <v>1.9964561855670102</v>
      </c>
      <c r="G172" s="14">
        <f t="shared" si="28"/>
        <v>-273.48458931741169</v>
      </c>
      <c r="H172" s="4">
        <f t="shared" si="29"/>
        <v>0</v>
      </c>
      <c r="I172" s="11">
        <v>7040</v>
      </c>
      <c r="J172" s="11">
        <v>7067</v>
      </c>
      <c r="K172" s="23">
        <f t="shared" si="34"/>
        <v>27</v>
      </c>
      <c r="L172" s="25">
        <f t="shared" si="35"/>
        <v>-9.8725855330236756E-2</v>
      </c>
      <c r="M172" s="4">
        <f t="shared" si="36"/>
        <v>0</v>
      </c>
      <c r="N172" s="11">
        <v>676</v>
      </c>
      <c r="O172" s="12">
        <v>9.6118299445471345E-2</v>
      </c>
      <c r="P172" s="11">
        <v>12394</v>
      </c>
      <c r="Q172" s="11">
        <v>-381.67629498144265</v>
      </c>
      <c r="R172" s="11">
        <v>55.666666666666664</v>
      </c>
      <c r="S172" s="11">
        <v>18.666666666666668</v>
      </c>
      <c r="T172" s="23">
        <f t="shared" si="30"/>
        <v>1094.6762949814427</v>
      </c>
      <c r="U172" s="22">
        <f t="shared" si="41"/>
        <v>0.15489971628434168</v>
      </c>
      <c r="V172" s="4">
        <f t="shared" si="37"/>
        <v>0</v>
      </c>
      <c r="W172" s="9">
        <v>4.68</v>
      </c>
      <c r="X172" s="20">
        <f t="shared" si="40"/>
        <v>87.451927028953833</v>
      </c>
      <c r="Y172" s="4">
        <f t="shared" si="38"/>
        <v>0</v>
      </c>
      <c r="Z172" s="6">
        <v>98.167502918507907</v>
      </c>
      <c r="AA172" s="5">
        <v>84.889809857319776</v>
      </c>
      <c r="AB172" s="3">
        <f t="shared" si="39"/>
        <v>86.474451660229775</v>
      </c>
      <c r="AC172" s="4">
        <f t="shared" si="31"/>
        <v>0</v>
      </c>
      <c r="AD172" s="3">
        <f t="shared" si="32"/>
        <v>0</v>
      </c>
      <c r="AE172" s="2">
        <v>1</v>
      </c>
      <c r="AF172" s="1" t="str">
        <f t="shared" si="33"/>
        <v>14524</v>
      </c>
    </row>
    <row r="173" spans="1:32" ht="18" x14ac:dyDescent="0.2">
      <c r="A173" s="16" t="s">
        <v>542</v>
      </c>
      <c r="B173" s="16" t="s">
        <v>541</v>
      </c>
      <c r="C173" s="11">
        <v>6632</v>
      </c>
      <c r="D173" s="11">
        <v>6546</v>
      </c>
      <c r="E173" s="11">
        <v>-86</v>
      </c>
      <c r="F173" s="15">
        <v>2.1887287024901703</v>
      </c>
      <c r="G173" s="14">
        <f t="shared" si="28"/>
        <v>-39.292215568862275</v>
      </c>
      <c r="H173" s="4">
        <f t="shared" si="29"/>
        <v>0</v>
      </c>
      <c r="I173" s="11">
        <v>3394</v>
      </c>
      <c r="J173" s="11">
        <v>3421</v>
      </c>
      <c r="K173" s="23">
        <f t="shared" si="34"/>
        <v>27</v>
      </c>
      <c r="L173" s="25">
        <f t="shared" si="35"/>
        <v>-0.68715901124691392</v>
      </c>
      <c r="M173" s="4">
        <f t="shared" si="36"/>
        <v>0</v>
      </c>
      <c r="N173" s="11">
        <v>254</v>
      </c>
      <c r="O173" s="12">
        <v>7.4926253687315633E-2</v>
      </c>
      <c r="P173" s="11">
        <v>6680</v>
      </c>
      <c r="Q173" s="11">
        <v>-61.222754491017966</v>
      </c>
      <c r="R173" s="11">
        <v>41.666666666666664</v>
      </c>
      <c r="S173" s="11">
        <v>6</v>
      </c>
      <c r="T173" s="23">
        <f t="shared" si="30"/>
        <v>350.88942115768464</v>
      </c>
      <c r="U173" s="22">
        <f t="shared" si="41"/>
        <v>0.10256925494232232</v>
      </c>
      <c r="V173" s="4">
        <f t="shared" si="37"/>
        <v>0</v>
      </c>
      <c r="W173" s="9">
        <v>4.93</v>
      </c>
      <c r="X173" s="20">
        <f t="shared" si="40"/>
        <v>92.123504327509067</v>
      </c>
      <c r="Y173" s="4">
        <f t="shared" si="38"/>
        <v>0</v>
      </c>
      <c r="Z173" s="6">
        <v>118.20105546630298</v>
      </c>
      <c r="AA173" s="5">
        <v>88.060419045565965</v>
      </c>
      <c r="AB173" s="3">
        <f t="shared" si="39"/>
        <v>74.50053529401049</v>
      </c>
      <c r="AC173" s="4">
        <f t="shared" si="31"/>
        <v>0</v>
      </c>
      <c r="AD173" s="3">
        <f t="shared" si="32"/>
        <v>0</v>
      </c>
      <c r="AE173" s="2">
        <v>1</v>
      </c>
      <c r="AF173" s="1" t="str">
        <f t="shared" si="33"/>
        <v>14524</v>
      </c>
    </row>
    <row r="174" spans="1:32" ht="18" x14ac:dyDescent="0.2">
      <c r="A174" s="16" t="s">
        <v>540</v>
      </c>
      <c r="B174" s="16" t="s">
        <v>539</v>
      </c>
      <c r="C174" s="11">
        <v>24385</v>
      </c>
      <c r="D174" s="11">
        <v>24059</v>
      </c>
      <c r="E174" s="11">
        <v>-326</v>
      </c>
      <c r="F174" s="15">
        <v>1.9981409634658907</v>
      </c>
      <c r="G174" s="14">
        <f t="shared" si="28"/>
        <v>-163.15165244124429</v>
      </c>
      <c r="H174" s="4">
        <f t="shared" si="29"/>
        <v>0</v>
      </c>
      <c r="I174" s="11">
        <v>14334</v>
      </c>
      <c r="J174" s="11">
        <v>14348</v>
      </c>
      <c r="K174" s="23">
        <f t="shared" si="34"/>
        <v>14</v>
      </c>
      <c r="L174" s="25">
        <f t="shared" si="35"/>
        <v>-8.580973462736953E-2</v>
      </c>
      <c r="M174" s="4">
        <f t="shared" si="36"/>
        <v>0</v>
      </c>
      <c r="N174" s="11">
        <v>1755</v>
      </c>
      <c r="O174" s="12">
        <v>0.12201905026767712</v>
      </c>
      <c r="P174" s="11">
        <v>24721</v>
      </c>
      <c r="Q174" s="11">
        <v>-331.30795679786416</v>
      </c>
      <c r="R174" s="11">
        <v>121.66666666666666</v>
      </c>
      <c r="S174" s="11">
        <v>154.66666666666666</v>
      </c>
      <c r="T174" s="23">
        <f t="shared" si="30"/>
        <v>2053.3079567978643</v>
      </c>
      <c r="U174" s="22">
        <f t="shared" si="41"/>
        <v>0.14310760780581713</v>
      </c>
      <c r="V174" s="4">
        <f t="shared" si="37"/>
        <v>0</v>
      </c>
      <c r="W174" s="9">
        <v>4.97</v>
      </c>
      <c r="X174" s="20">
        <f t="shared" si="40"/>
        <v>92.870956695277897</v>
      </c>
      <c r="Y174" s="4">
        <f t="shared" si="38"/>
        <v>0</v>
      </c>
      <c r="Z174" s="6">
        <v>105.32953296551297</v>
      </c>
      <c r="AA174" s="5">
        <v>91.678043240086765</v>
      </c>
      <c r="AB174" s="3">
        <f t="shared" si="39"/>
        <v>87.039257327860767</v>
      </c>
      <c r="AC174" s="4">
        <f t="shared" si="31"/>
        <v>0</v>
      </c>
      <c r="AD174" s="3">
        <f t="shared" si="32"/>
        <v>0</v>
      </c>
      <c r="AE174" s="2">
        <v>1</v>
      </c>
      <c r="AF174" s="1" t="str">
        <f t="shared" si="33"/>
        <v>14524</v>
      </c>
    </row>
    <row r="175" spans="1:32" ht="18" x14ac:dyDescent="0.2">
      <c r="A175" s="16" t="s">
        <v>538</v>
      </c>
      <c r="B175" s="16" t="s">
        <v>537</v>
      </c>
      <c r="C175" s="11">
        <v>15226</v>
      </c>
      <c r="D175" s="11">
        <v>14851</v>
      </c>
      <c r="E175" s="11">
        <v>-375</v>
      </c>
      <c r="F175" s="15">
        <v>1.9316739265712508</v>
      </c>
      <c r="G175" s="14">
        <f t="shared" si="28"/>
        <v>-194.13214354745185</v>
      </c>
      <c r="H175" s="4">
        <f t="shared" si="29"/>
        <v>0</v>
      </c>
      <c r="I175" s="11">
        <v>9406</v>
      </c>
      <c r="J175" s="11">
        <v>9428</v>
      </c>
      <c r="K175" s="23">
        <f t="shared" si="34"/>
        <v>22</v>
      </c>
      <c r="L175" s="25">
        <f t="shared" si="35"/>
        <v>-0.11332487035884671</v>
      </c>
      <c r="M175" s="4">
        <f t="shared" si="36"/>
        <v>0</v>
      </c>
      <c r="N175" s="11">
        <v>1144</v>
      </c>
      <c r="O175" s="12">
        <v>0.12045909234495104</v>
      </c>
      <c r="P175" s="11">
        <v>15521</v>
      </c>
      <c r="Q175" s="11">
        <v>-346.84942980478064</v>
      </c>
      <c r="R175" s="11">
        <v>36.666666666666664</v>
      </c>
      <c r="S175" s="11">
        <v>99</v>
      </c>
      <c r="T175" s="23">
        <f t="shared" si="30"/>
        <v>1428.5160964714473</v>
      </c>
      <c r="U175" s="22">
        <f t="shared" si="41"/>
        <v>0.15151846589641996</v>
      </c>
      <c r="V175" s="4">
        <f t="shared" si="37"/>
        <v>0</v>
      </c>
      <c r="W175" s="9">
        <v>4.8</v>
      </c>
      <c r="X175" s="20">
        <f t="shared" si="40"/>
        <v>89.69428413226035</v>
      </c>
      <c r="Y175" s="4">
        <f t="shared" si="38"/>
        <v>0</v>
      </c>
      <c r="Z175" s="6">
        <v>95.105379601484174</v>
      </c>
      <c r="AA175" s="5">
        <v>85.590768739235926</v>
      </c>
      <c r="AB175" s="3">
        <f t="shared" si="39"/>
        <v>89.995717485049838</v>
      </c>
      <c r="AC175" s="4">
        <f t="shared" si="31"/>
        <v>0</v>
      </c>
      <c r="AD175" s="3">
        <f t="shared" si="32"/>
        <v>0</v>
      </c>
      <c r="AE175" s="2">
        <v>1</v>
      </c>
      <c r="AF175" s="1" t="str">
        <f t="shared" si="33"/>
        <v>14524</v>
      </c>
    </row>
    <row r="176" spans="1:32" ht="18" x14ac:dyDescent="0.2">
      <c r="A176" s="16" t="s">
        <v>536</v>
      </c>
      <c r="B176" s="16" t="s">
        <v>535</v>
      </c>
      <c r="C176" s="11">
        <v>11701</v>
      </c>
      <c r="D176" s="11">
        <v>11526</v>
      </c>
      <c r="E176" s="11">
        <v>-175</v>
      </c>
      <c r="F176" s="15">
        <v>2.1571609632446136</v>
      </c>
      <c r="G176" s="14">
        <f t="shared" si="28"/>
        <v>-81.125146886016452</v>
      </c>
      <c r="H176" s="4">
        <f t="shared" si="29"/>
        <v>0</v>
      </c>
      <c r="I176" s="11">
        <v>6071</v>
      </c>
      <c r="J176" s="11">
        <v>6090</v>
      </c>
      <c r="K176" s="23">
        <f t="shared" si="34"/>
        <v>19</v>
      </c>
      <c r="L176" s="25">
        <f t="shared" si="35"/>
        <v>-0.23420604743798659</v>
      </c>
      <c r="M176" s="4">
        <f t="shared" si="36"/>
        <v>0</v>
      </c>
      <c r="N176" s="11">
        <v>435</v>
      </c>
      <c r="O176" s="12">
        <v>7.1841453344343512E-2</v>
      </c>
      <c r="P176" s="11">
        <v>11914</v>
      </c>
      <c r="Q176" s="11">
        <v>-179.86603995299646</v>
      </c>
      <c r="R176" s="11">
        <v>47.333333333333336</v>
      </c>
      <c r="S176" s="11">
        <v>9</v>
      </c>
      <c r="T176" s="23">
        <f t="shared" si="30"/>
        <v>653.19937328632989</v>
      </c>
      <c r="U176" s="22">
        <f t="shared" si="41"/>
        <v>0.10725769676294415</v>
      </c>
      <c r="V176" s="4">
        <f t="shared" si="37"/>
        <v>0</v>
      </c>
      <c r="W176" s="9">
        <v>4.9800000000000004</v>
      </c>
      <c r="X176" s="20">
        <f t="shared" si="40"/>
        <v>93.057819787220126</v>
      </c>
      <c r="Y176" s="4">
        <f t="shared" si="38"/>
        <v>0</v>
      </c>
      <c r="Z176" s="6">
        <v>112.15561669685795</v>
      </c>
      <c r="AA176" s="5">
        <v>87.269380798561471</v>
      </c>
      <c r="AB176" s="3">
        <f t="shared" si="39"/>
        <v>77.810976720353878</v>
      </c>
      <c r="AC176" s="4">
        <f t="shared" si="31"/>
        <v>0</v>
      </c>
      <c r="AD176" s="3">
        <f t="shared" si="32"/>
        <v>0</v>
      </c>
      <c r="AE176" s="2">
        <v>1</v>
      </c>
      <c r="AF176" s="1" t="str">
        <f t="shared" si="33"/>
        <v>14524</v>
      </c>
    </row>
    <row r="177" spans="1:32" ht="18" x14ac:dyDescent="0.2">
      <c r="A177" s="16" t="s">
        <v>534</v>
      </c>
      <c r="B177" s="16" t="s">
        <v>533</v>
      </c>
      <c r="C177" s="11">
        <v>4094</v>
      </c>
      <c r="D177" s="11">
        <v>3996</v>
      </c>
      <c r="E177" s="11">
        <v>-98</v>
      </c>
      <c r="F177" s="15">
        <v>2.0864811133200796</v>
      </c>
      <c r="G177" s="14">
        <f t="shared" si="28"/>
        <v>-46.969032872796568</v>
      </c>
      <c r="H177" s="4">
        <f t="shared" si="29"/>
        <v>0</v>
      </c>
      <c r="I177" s="11">
        <v>2240</v>
      </c>
      <c r="J177" s="11">
        <v>2238</v>
      </c>
      <c r="K177" s="23">
        <f t="shared" si="34"/>
        <v>-2</v>
      </c>
      <c r="L177" s="25">
        <f t="shared" si="35"/>
        <v>4.2581247210613869E-2</v>
      </c>
      <c r="M177" s="4">
        <f t="shared" si="36"/>
        <v>0</v>
      </c>
      <c r="N177" s="11">
        <v>167</v>
      </c>
      <c r="O177" s="12">
        <v>7.4753804834377796E-2</v>
      </c>
      <c r="P177" s="11">
        <v>4198</v>
      </c>
      <c r="Q177" s="11">
        <v>-96.813720819437819</v>
      </c>
      <c r="R177" s="11">
        <v>7.333333333333333</v>
      </c>
      <c r="S177" s="11">
        <v>3</v>
      </c>
      <c r="T177" s="23">
        <f t="shared" si="30"/>
        <v>268.14705415277115</v>
      </c>
      <c r="U177" s="22">
        <f t="shared" si="41"/>
        <v>0.119815484429299</v>
      </c>
      <c r="V177" s="4">
        <f t="shared" si="37"/>
        <v>0</v>
      </c>
      <c r="W177" s="9">
        <v>4.92</v>
      </c>
      <c r="X177" s="20">
        <f t="shared" si="40"/>
        <v>91.936641235566853</v>
      </c>
      <c r="Y177" s="4">
        <f t="shared" si="38"/>
        <v>0</v>
      </c>
      <c r="Z177" s="6">
        <v>94.918748304340454</v>
      </c>
      <c r="AA177" s="5">
        <v>87.730537957716834</v>
      </c>
      <c r="AB177" s="3">
        <f t="shared" si="39"/>
        <v>92.426985737763985</v>
      </c>
      <c r="AC177" s="4">
        <f t="shared" si="31"/>
        <v>0</v>
      </c>
      <c r="AD177" s="3">
        <f t="shared" si="32"/>
        <v>0</v>
      </c>
      <c r="AE177" s="2">
        <v>1</v>
      </c>
      <c r="AF177" s="1" t="str">
        <f t="shared" si="33"/>
        <v>14524</v>
      </c>
    </row>
    <row r="178" spans="1:32" ht="18" x14ac:dyDescent="0.2">
      <c r="A178" s="16" t="s">
        <v>532</v>
      </c>
      <c r="B178" s="16" t="s">
        <v>531</v>
      </c>
      <c r="C178" s="11">
        <v>2296</v>
      </c>
      <c r="D178" s="11">
        <v>2231</v>
      </c>
      <c r="E178" s="11">
        <v>-65</v>
      </c>
      <c r="F178" s="15">
        <v>2.1731481481481483</v>
      </c>
      <c r="G178" s="14">
        <f t="shared" si="28"/>
        <v>-29.910524073285043</v>
      </c>
      <c r="H178" s="4">
        <f t="shared" si="29"/>
        <v>0</v>
      </c>
      <c r="I178" s="11">
        <v>1190</v>
      </c>
      <c r="J178" s="11">
        <v>1195</v>
      </c>
      <c r="K178" s="23">
        <f t="shared" si="34"/>
        <v>5</v>
      </c>
      <c r="L178" s="25">
        <f t="shared" si="35"/>
        <v>-0.16716524216524217</v>
      </c>
      <c r="M178" s="4">
        <f t="shared" si="36"/>
        <v>0</v>
      </c>
      <c r="N178" s="11">
        <v>82</v>
      </c>
      <c r="O178" s="12">
        <v>6.9081718618365623E-2</v>
      </c>
      <c r="P178" s="11">
        <v>2347</v>
      </c>
      <c r="Q178" s="11">
        <v>-53.378781423093308</v>
      </c>
      <c r="R178" s="11">
        <v>8.6666666666666661</v>
      </c>
      <c r="S178" s="11">
        <v>0</v>
      </c>
      <c r="T178" s="23">
        <f t="shared" si="30"/>
        <v>144.04544808975996</v>
      </c>
      <c r="U178" s="22">
        <f t="shared" si="41"/>
        <v>0.12054012392448532</v>
      </c>
      <c r="V178" s="4">
        <f t="shared" si="37"/>
        <v>0</v>
      </c>
      <c r="W178" s="9">
        <v>4.8600000000000003</v>
      </c>
      <c r="X178" s="20">
        <f t="shared" si="40"/>
        <v>90.815462683913609</v>
      </c>
      <c r="Y178" s="4">
        <f t="shared" si="38"/>
        <v>0</v>
      </c>
      <c r="Z178" s="6">
        <v>115.81147863744077</v>
      </c>
      <c r="AA178" s="5">
        <v>89.648951739803167</v>
      </c>
      <c r="AB178" s="3">
        <f t="shared" si="39"/>
        <v>77.409383590082655</v>
      </c>
      <c r="AC178" s="4">
        <f t="shared" si="31"/>
        <v>0</v>
      </c>
      <c r="AD178" s="3">
        <f t="shared" si="32"/>
        <v>0</v>
      </c>
      <c r="AE178" s="2">
        <v>1</v>
      </c>
      <c r="AF178" s="1" t="str">
        <f t="shared" si="33"/>
        <v>14524</v>
      </c>
    </row>
    <row r="179" spans="1:32" ht="18" x14ac:dyDescent="0.2">
      <c r="A179" s="16" t="s">
        <v>530</v>
      </c>
      <c r="B179" s="16" t="s">
        <v>529</v>
      </c>
      <c r="C179" s="11">
        <v>6059</v>
      </c>
      <c r="D179" s="11">
        <v>5928</v>
      </c>
      <c r="E179" s="11">
        <v>-131</v>
      </c>
      <c r="F179" s="15">
        <v>2.1100136239782015</v>
      </c>
      <c r="G179" s="14">
        <f t="shared" si="28"/>
        <v>-62.084907183212273</v>
      </c>
      <c r="H179" s="4">
        <f t="shared" si="29"/>
        <v>0</v>
      </c>
      <c r="I179" s="11">
        <v>3360</v>
      </c>
      <c r="J179" s="11">
        <v>3303</v>
      </c>
      <c r="K179" s="23">
        <f t="shared" si="34"/>
        <v>-57</v>
      </c>
      <c r="L179" s="25">
        <f t="shared" si="35"/>
        <v>0.9180975310439502</v>
      </c>
      <c r="M179" s="4">
        <f t="shared" si="36"/>
        <v>0</v>
      </c>
      <c r="N179" s="11">
        <v>322</v>
      </c>
      <c r="O179" s="12">
        <v>9.5890410958904104E-2</v>
      </c>
      <c r="P179" s="11">
        <v>6195</v>
      </c>
      <c r="Q179" s="11">
        <v>-126.53946731234868</v>
      </c>
      <c r="R179" s="11">
        <v>33.333333333333336</v>
      </c>
      <c r="S179" s="11">
        <v>82.666666666666671</v>
      </c>
      <c r="T179" s="23">
        <f t="shared" si="30"/>
        <v>399.20613397901531</v>
      </c>
      <c r="U179" s="22">
        <f t="shared" si="41"/>
        <v>0.12086168149531193</v>
      </c>
      <c r="V179" s="4">
        <f t="shared" si="37"/>
        <v>0</v>
      </c>
      <c r="W179" s="9">
        <v>4.8</v>
      </c>
      <c r="X179" s="20">
        <f t="shared" si="40"/>
        <v>89.69428413226035</v>
      </c>
      <c r="Y179" s="4">
        <f t="shared" si="38"/>
        <v>0</v>
      </c>
      <c r="Z179" s="6">
        <v>107.23824711656123</v>
      </c>
      <c r="AA179" s="5">
        <v>86.970550959428778</v>
      </c>
      <c r="AB179" s="3">
        <f t="shared" si="39"/>
        <v>81.100310101952033</v>
      </c>
      <c r="AC179" s="4">
        <f t="shared" si="31"/>
        <v>0</v>
      </c>
      <c r="AD179" s="3">
        <f t="shared" si="32"/>
        <v>0</v>
      </c>
      <c r="AE179" s="2">
        <v>1</v>
      </c>
      <c r="AF179" s="1" t="str">
        <f t="shared" si="33"/>
        <v>14524</v>
      </c>
    </row>
    <row r="180" spans="1:32" ht="18" x14ac:dyDescent="0.2">
      <c r="A180" s="16" t="s">
        <v>528</v>
      </c>
      <c r="B180" s="16" t="s">
        <v>527</v>
      </c>
      <c r="C180" s="11">
        <v>1073</v>
      </c>
      <c r="D180" s="11">
        <v>1038</v>
      </c>
      <c r="E180" s="11">
        <v>-35</v>
      </c>
      <c r="F180" s="15">
        <v>2.3403805496828753</v>
      </c>
      <c r="G180" s="14">
        <f t="shared" si="28"/>
        <v>-14.954832881662149</v>
      </c>
      <c r="H180" s="4">
        <f t="shared" si="29"/>
        <v>0</v>
      </c>
      <c r="I180" s="11">
        <v>516</v>
      </c>
      <c r="J180" s="11">
        <v>519</v>
      </c>
      <c r="K180" s="23">
        <f t="shared" si="34"/>
        <v>3</v>
      </c>
      <c r="L180" s="25">
        <f t="shared" si="35"/>
        <v>-0.20060404711567503</v>
      </c>
      <c r="M180" s="4">
        <f t="shared" si="36"/>
        <v>0</v>
      </c>
      <c r="N180" s="11">
        <v>28</v>
      </c>
      <c r="O180" s="12">
        <v>5.4368932038834951E-2</v>
      </c>
      <c r="P180" s="11">
        <v>1107</v>
      </c>
      <c r="Q180" s="11">
        <v>-29.482384823848239</v>
      </c>
      <c r="R180" s="11">
        <v>9.3333333333333339</v>
      </c>
      <c r="S180" s="11">
        <v>1</v>
      </c>
      <c r="T180" s="23">
        <f t="shared" si="30"/>
        <v>65.815718157181564</v>
      </c>
      <c r="U180" s="22">
        <f t="shared" si="41"/>
        <v>0.126812559069714</v>
      </c>
      <c r="V180" s="4">
        <f t="shared" si="37"/>
        <v>0</v>
      </c>
      <c r="W180" s="9">
        <v>4.99</v>
      </c>
      <c r="X180" s="20">
        <f t="shared" si="40"/>
        <v>93.244682879162312</v>
      </c>
      <c r="Y180" s="4">
        <f t="shared" si="38"/>
        <v>0</v>
      </c>
      <c r="Z180" s="6">
        <v>104.22896590771093</v>
      </c>
      <c r="AA180" s="5">
        <v>88.978736668497362</v>
      </c>
      <c r="AB180" s="3">
        <f t="shared" si="39"/>
        <v>85.368530612961464</v>
      </c>
      <c r="AC180" s="4">
        <f t="shared" si="31"/>
        <v>0</v>
      </c>
      <c r="AD180" s="3">
        <f t="shared" si="32"/>
        <v>0</v>
      </c>
      <c r="AE180" s="2">
        <v>1</v>
      </c>
      <c r="AF180" s="1" t="str">
        <f t="shared" si="33"/>
        <v>14524</v>
      </c>
    </row>
    <row r="181" spans="1:32" ht="18" x14ac:dyDescent="0.2">
      <c r="A181" s="16" t="s">
        <v>526</v>
      </c>
      <c r="B181" s="16" t="s">
        <v>525</v>
      </c>
      <c r="C181" s="11">
        <v>7866</v>
      </c>
      <c r="D181" s="11">
        <v>7599</v>
      </c>
      <c r="E181" s="11">
        <v>-267</v>
      </c>
      <c r="F181" s="15">
        <v>2.1614555256064691</v>
      </c>
      <c r="G181" s="14">
        <f t="shared" si="28"/>
        <v>-123.52787130564907</v>
      </c>
      <c r="H181" s="4">
        <f t="shared" si="29"/>
        <v>0</v>
      </c>
      <c r="I181" s="11">
        <v>4233</v>
      </c>
      <c r="J181" s="11">
        <v>4248</v>
      </c>
      <c r="K181" s="23">
        <f t="shared" si="34"/>
        <v>15</v>
      </c>
      <c r="L181" s="25">
        <f t="shared" si="35"/>
        <v>-0.12143008570822861</v>
      </c>
      <c r="M181" s="4">
        <f t="shared" si="36"/>
        <v>0</v>
      </c>
      <c r="N181" s="11">
        <v>432</v>
      </c>
      <c r="O181" s="12">
        <v>0.1021759697256386</v>
      </c>
      <c r="P181" s="11">
        <v>8019</v>
      </c>
      <c r="Q181" s="11">
        <v>-194.31350542461652</v>
      </c>
      <c r="R181" s="11">
        <v>30</v>
      </c>
      <c r="S181" s="11">
        <v>5</v>
      </c>
      <c r="T181" s="23">
        <f t="shared" si="30"/>
        <v>651.31350542461655</v>
      </c>
      <c r="U181" s="22">
        <f t="shared" si="41"/>
        <v>0.15332238828263101</v>
      </c>
      <c r="V181" s="4">
        <f t="shared" si="37"/>
        <v>0</v>
      </c>
      <c r="W181" s="9">
        <v>5</v>
      </c>
      <c r="X181" s="20">
        <f t="shared" si="40"/>
        <v>93.431545971104526</v>
      </c>
      <c r="Y181" s="4">
        <f t="shared" si="38"/>
        <v>0</v>
      </c>
      <c r="Z181" s="6">
        <v>112.08896437523211</v>
      </c>
      <c r="AA181" s="5">
        <v>90.148538662221455</v>
      </c>
      <c r="AB181" s="3">
        <f t="shared" si="39"/>
        <v>80.42588239145266</v>
      </c>
      <c r="AC181" s="4">
        <f t="shared" si="31"/>
        <v>0</v>
      </c>
      <c r="AD181" s="3">
        <f t="shared" si="32"/>
        <v>0</v>
      </c>
      <c r="AE181" s="2">
        <v>1</v>
      </c>
      <c r="AF181" s="1" t="str">
        <f t="shared" si="33"/>
        <v>14524</v>
      </c>
    </row>
    <row r="182" spans="1:32" ht="18" x14ac:dyDescent="0.2">
      <c r="A182" s="16" t="s">
        <v>524</v>
      </c>
      <c r="B182" s="16" t="s">
        <v>523</v>
      </c>
      <c r="C182" s="11">
        <v>1726</v>
      </c>
      <c r="D182" s="11">
        <v>1651</v>
      </c>
      <c r="E182" s="11">
        <v>-75</v>
      </c>
      <c r="F182" s="15">
        <v>2.0913461538461537</v>
      </c>
      <c r="G182" s="14">
        <f t="shared" si="28"/>
        <v>-35.862068965517246</v>
      </c>
      <c r="H182" s="4">
        <f t="shared" si="29"/>
        <v>0</v>
      </c>
      <c r="I182" s="11">
        <v>955</v>
      </c>
      <c r="J182" s="11">
        <v>957</v>
      </c>
      <c r="K182" s="23">
        <f t="shared" si="34"/>
        <v>2</v>
      </c>
      <c r="L182" s="25">
        <f t="shared" si="35"/>
        <v>-5.5769230769230765E-2</v>
      </c>
      <c r="M182" s="4">
        <f t="shared" si="36"/>
        <v>0</v>
      </c>
      <c r="N182" s="11">
        <v>101</v>
      </c>
      <c r="O182" s="12">
        <v>0.10531803962460896</v>
      </c>
      <c r="P182" s="11">
        <v>1740</v>
      </c>
      <c r="Q182" s="11">
        <v>-42.556321839080461</v>
      </c>
      <c r="R182" s="11">
        <v>3.333333333333333</v>
      </c>
      <c r="S182" s="11">
        <v>0</v>
      </c>
      <c r="T182" s="23">
        <f t="shared" si="30"/>
        <v>146.8896551724138</v>
      </c>
      <c r="U182" s="22">
        <f t="shared" si="41"/>
        <v>0.15348971282383886</v>
      </c>
      <c r="V182" s="4">
        <f t="shared" si="37"/>
        <v>0</v>
      </c>
      <c r="W182" s="9">
        <v>5.0350000000000001</v>
      </c>
      <c r="X182" s="20">
        <f t="shared" si="40"/>
        <v>94.085566792902256</v>
      </c>
      <c r="Y182" s="4">
        <f t="shared" si="38"/>
        <v>0</v>
      </c>
      <c r="Z182" s="6">
        <v>99.102373499857066</v>
      </c>
      <c r="AA182" s="5">
        <v>75.625139472030526</v>
      </c>
      <c r="AB182" s="3">
        <f t="shared" si="39"/>
        <v>76.310119325385884</v>
      </c>
      <c r="AC182" s="4">
        <f t="shared" si="31"/>
        <v>0</v>
      </c>
      <c r="AD182" s="3">
        <f t="shared" si="32"/>
        <v>0</v>
      </c>
      <c r="AE182" s="2">
        <v>1</v>
      </c>
      <c r="AF182" s="1" t="str">
        <f t="shared" si="33"/>
        <v>14524</v>
      </c>
    </row>
    <row r="183" spans="1:32" ht="18" x14ac:dyDescent="0.2">
      <c r="A183" s="16" t="s">
        <v>522</v>
      </c>
      <c r="B183" s="16" t="s">
        <v>521</v>
      </c>
      <c r="C183" s="11">
        <v>941</v>
      </c>
      <c r="D183" s="11">
        <v>942</v>
      </c>
      <c r="E183" s="11">
        <v>1</v>
      </c>
      <c r="F183" s="15">
        <v>2.4768041237113403</v>
      </c>
      <c r="G183" s="14">
        <f t="shared" si="28"/>
        <v>0.40374609781477627</v>
      </c>
      <c r="H183" s="4">
        <f t="shared" si="29"/>
        <v>1</v>
      </c>
      <c r="I183" s="11">
        <v>429</v>
      </c>
      <c r="J183" s="11">
        <v>433</v>
      </c>
      <c r="K183" s="23">
        <f t="shared" si="34"/>
        <v>4</v>
      </c>
      <c r="L183" s="25">
        <f t="shared" si="35"/>
        <v>9.9072164948453612</v>
      </c>
      <c r="M183" s="4">
        <f t="shared" si="36"/>
        <v>0</v>
      </c>
      <c r="N183" s="11">
        <v>21</v>
      </c>
      <c r="O183" s="12">
        <v>4.9411764705882349E-2</v>
      </c>
      <c r="P183" s="11">
        <v>961</v>
      </c>
      <c r="Q183" s="11">
        <v>-7.6711758584807486</v>
      </c>
      <c r="R183" s="11">
        <v>7</v>
      </c>
      <c r="S183" s="11">
        <v>1</v>
      </c>
      <c r="T183" s="23">
        <f t="shared" si="30"/>
        <v>34.671175858480751</v>
      </c>
      <c r="U183" s="22">
        <f t="shared" si="41"/>
        <v>8.0071999673165709E-2</v>
      </c>
      <c r="V183" s="4">
        <f t="shared" si="37"/>
        <v>0</v>
      </c>
      <c r="W183" s="9">
        <v>4.99</v>
      </c>
      <c r="X183" s="20">
        <f t="shared" si="40"/>
        <v>93.244682879162312</v>
      </c>
      <c r="Y183" s="4">
        <f t="shared" si="38"/>
        <v>0</v>
      </c>
      <c r="Z183" s="6">
        <v>107.39103152603238</v>
      </c>
      <c r="AA183" s="5">
        <v>88.978736668497362</v>
      </c>
      <c r="AB183" s="3">
        <f t="shared" si="39"/>
        <v>82.854904552181594</v>
      </c>
      <c r="AC183" s="4">
        <f t="shared" si="31"/>
        <v>0</v>
      </c>
      <c r="AD183" s="3">
        <f t="shared" si="32"/>
        <v>1</v>
      </c>
      <c r="AE183" s="2">
        <v>1</v>
      </c>
      <c r="AF183" s="1" t="str">
        <f t="shared" si="33"/>
        <v>14524</v>
      </c>
    </row>
    <row r="184" spans="1:32" ht="18" x14ac:dyDescent="0.2">
      <c r="A184" s="16" t="s">
        <v>520</v>
      </c>
      <c r="B184" s="16" t="s">
        <v>519</v>
      </c>
      <c r="C184" s="11">
        <v>3422</v>
      </c>
      <c r="D184" s="11">
        <v>3302</v>
      </c>
      <c r="E184" s="11">
        <v>-120</v>
      </c>
      <c r="F184" s="15">
        <v>2.1209529627367134</v>
      </c>
      <c r="G184" s="14">
        <f t="shared" si="28"/>
        <v>-56.57834101382489</v>
      </c>
      <c r="H184" s="4">
        <f t="shared" si="29"/>
        <v>0</v>
      </c>
      <c r="I184" s="11">
        <v>1831</v>
      </c>
      <c r="J184" s="11">
        <v>1836</v>
      </c>
      <c r="K184" s="23">
        <f t="shared" si="34"/>
        <v>5</v>
      </c>
      <c r="L184" s="25">
        <f t="shared" si="35"/>
        <v>-8.8373040114029716E-2</v>
      </c>
      <c r="M184" s="4">
        <f t="shared" si="36"/>
        <v>0</v>
      </c>
      <c r="N184" s="11">
        <v>162</v>
      </c>
      <c r="O184" s="12">
        <v>8.8139281828073998E-2</v>
      </c>
      <c r="P184" s="11">
        <v>3472</v>
      </c>
      <c r="Q184" s="11">
        <v>-80.152649769585253</v>
      </c>
      <c r="R184" s="11">
        <v>6.666666666666667</v>
      </c>
      <c r="S184" s="11">
        <v>1</v>
      </c>
      <c r="T184" s="23">
        <f t="shared" si="30"/>
        <v>247.81931643625191</v>
      </c>
      <c r="U184" s="22">
        <f t="shared" si="41"/>
        <v>0.13497784119621564</v>
      </c>
      <c r="V184" s="4">
        <f t="shared" si="37"/>
        <v>0</v>
      </c>
      <c r="W184" s="9">
        <v>4.585</v>
      </c>
      <c r="X184" s="20">
        <f t="shared" si="40"/>
        <v>85.676727655502859</v>
      </c>
      <c r="Y184" s="4">
        <f t="shared" si="38"/>
        <v>0</v>
      </c>
      <c r="Z184" s="6">
        <v>101.46503880988864</v>
      </c>
      <c r="AA184" s="5">
        <v>86.761108749645715</v>
      </c>
      <c r="AB184" s="3">
        <f t="shared" si="39"/>
        <v>85.508377828748337</v>
      </c>
      <c r="AC184" s="4">
        <f t="shared" si="31"/>
        <v>0</v>
      </c>
      <c r="AD184" s="3">
        <f t="shared" si="32"/>
        <v>0</v>
      </c>
      <c r="AE184" s="2">
        <v>1</v>
      </c>
      <c r="AF184" s="1" t="str">
        <f t="shared" si="33"/>
        <v>14524</v>
      </c>
    </row>
    <row r="185" spans="1:32" ht="18" x14ac:dyDescent="0.2">
      <c r="A185" s="16" t="s">
        <v>518</v>
      </c>
      <c r="B185" s="16" t="s">
        <v>517</v>
      </c>
      <c r="C185" s="11">
        <v>4217</v>
      </c>
      <c r="D185" s="11">
        <v>4104</v>
      </c>
      <c r="E185" s="11">
        <v>-113</v>
      </c>
      <c r="F185" s="15">
        <v>2.1582150101419879</v>
      </c>
      <c r="G185" s="14">
        <f t="shared" si="28"/>
        <v>-52.358082706766915</v>
      </c>
      <c r="H185" s="4">
        <f t="shared" si="29"/>
        <v>0</v>
      </c>
      <c r="I185" s="11">
        <v>2264</v>
      </c>
      <c r="J185" s="11">
        <v>2260</v>
      </c>
      <c r="K185" s="23">
        <f t="shared" si="34"/>
        <v>-4</v>
      </c>
      <c r="L185" s="25">
        <f t="shared" si="35"/>
        <v>7.6396991509450896E-2</v>
      </c>
      <c r="M185" s="4">
        <f t="shared" si="36"/>
        <v>0</v>
      </c>
      <c r="N185" s="11">
        <v>236</v>
      </c>
      <c r="O185" s="12">
        <v>0.10465631929046564</v>
      </c>
      <c r="P185" s="11">
        <v>4256</v>
      </c>
      <c r="Q185" s="11">
        <v>-70.428571428571431</v>
      </c>
      <c r="R185" s="11">
        <v>16.333333333333332</v>
      </c>
      <c r="S185" s="11">
        <v>13</v>
      </c>
      <c r="T185" s="23">
        <f t="shared" si="30"/>
        <v>309.76190476190476</v>
      </c>
      <c r="U185" s="22">
        <f t="shared" si="41"/>
        <v>0.13706278971765698</v>
      </c>
      <c r="V185" s="4">
        <f t="shared" si="37"/>
        <v>0</v>
      </c>
      <c r="W185" s="9">
        <v>4.99</v>
      </c>
      <c r="X185" s="20">
        <f t="shared" si="40"/>
        <v>93.244682879162312</v>
      </c>
      <c r="Y185" s="4">
        <f t="shared" si="38"/>
        <v>0</v>
      </c>
      <c r="Z185" s="6">
        <v>101.60208540601197</v>
      </c>
      <c r="AA185" s="5">
        <v>88.978736668497362</v>
      </c>
      <c r="AB185" s="3">
        <f t="shared" si="39"/>
        <v>87.575699172836408</v>
      </c>
      <c r="AC185" s="4">
        <f t="shared" si="31"/>
        <v>0</v>
      </c>
      <c r="AD185" s="3">
        <f t="shared" si="32"/>
        <v>0</v>
      </c>
      <c r="AE185" s="2">
        <v>1</v>
      </c>
      <c r="AF185" s="1" t="str">
        <f t="shared" si="33"/>
        <v>14524</v>
      </c>
    </row>
    <row r="186" spans="1:32" ht="18" x14ac:dyDescent="0.2">
      <c r="A186" s="16" t="s">
        <v>516</v>
      </c>
      <c r="B186" s="16" t="s">
        <v>515</v>
      </c>
      <c r="C186" s="11">
        <v>21338</v>
      </c>
      <c r="D186" s="11">
        <v>21039</v>
      </c>
      <c r="E186" s="11">
        <v>-299</v>
      </c>
      <c r="F186" s="15">
        <v>1.9493625426467946</v>
      </c>
      <c r="G186" s="14">
        <f t="shared" si="28"/>
        <v>-153.3834745762712</v>
      </c>
      <c r="H186" s="4">
        <f t="shared" si="29"/>
        <v>0</v>
      </c>
      <c r="I186" s="11">
        <v>13565</v>
      </c>
      <c r="J186" s="11">
        <v>13511</v>
      </c>
      <c r="K186" s="23">
        <f t="shared" si="34"/>
        <v>-54</v>
      </c>
      <c r="L186" s="25">
        <f t="shared" si="35"/>
        <v>0.35205878696631071</v>
      </c>
      <c r="M186" s="4">
        <f t="shared" si="36"/>
        <v>0</v>
      </c>
      <c r="N186" s="11">
        <v>2189</v>
      </c>
      <c r="O186" s="12">
        <v>0.16044858169024409</v>
      </c>
      <c r="P186" s="11">
        <v>21712</v>
      </c>
      <c r="Q186" s="11">
        <v>-345.2410648489315</v>
      </c>
      <c r="R186" s="11">
        <v>112.33333333333333</v>
      </c>
      <c r="S186" s="11">
        <v>277</v>
      </c>
      <c r="T186" s="23">
        <f t="shared" si="30"/>
        <v>2369.5743981822648</v>
      </c>
      <c r="U186" s="22">
        <f t="shared" si="41"/>
        <v>0.17538112635498962</v>
      </c>
      <c r="V186" s="4">
        <f t="shared" si="37"/>
        <v>0</v>
      </c>
      <c r="W186" s="9">
        <v>4.5</v>
      </c>
      <c r="X186" s="20">
        <f t="shared" si="40"/>
        <v>84.088391373994071</v>
      </c>
      <c r="Y186" s="4">
        <f t="shared" si="38"/>
        <v>0</v>
      </c>
      <c r="Z186" s="6">
        <v>98.997755180667085</v>
      </c>
      <c r="AA186" s="5">
        <v>84.391760125431986</v>
      </c>
      <c r="AB186" s="3">
        <f t="shared" si="39"/>
        <v>85.246135098134587</v>
      </c>
      <c r="AC186" s="4">
        <f t="shared" si="31"/>
        <v>0</v>
      </c>
      <c r="AD186" s="3">
        <f t="shared" si="32"/>
        <v>0</v>
      </c>
      <c r="AE186" s="2">
        <v>1</v>
      </c>
      <c r="AF186" s="1" t="str">
        <f t="shared" si="33"/>
        <v>14524</v>
      </c>
    </row>
    <row r="187" spans="1:32" ht="18" x14ac:dyDescent="0.2">
      <c r="A187" s="16" t="s">
        <v>514</v>
      </c>
      <c r="B187" s="16" t="s">
        <v>513</v>
      </c>
      <c r="C187" s="11">
        <v>3830</v>
      </c>
      <c r="D187" s="11">
        <v>3709</v>
      </c>
      <c r="E187" s="11">
        <v>-121</v>
      </c>
      <c r="F187" s="15">
        <v>2.1657303370786516</v>
      </c>
      <c r="G187" s="14">
        <f t="shared" si="28"/>
        <v>-55.870298313878081</v>
      </c>
      <c r="H187" s="4">
        <f t="shared" si="29"/>
        <v>0</v>
      </c>
      <c r="I187" s="11">
        <v>1987</v>
      </c>
      <c r="J187" s="11">
        <v>1991</v>
      </c>
      <c r="K187" s="23">
        <f t="shared" si="34"/>
        <v>4</v>
      </c>
      <c r="L187" s="25">
        <f t="shared" si="35"/>
        <v>-7.1594391308385186E-2</v>
      </c>
      <c r="M187" s="4">
        <f t="shared" si="36"/>
        <v>0</v>
      </c>
      <c r="N187" s="11">
        <v>163</v>
      </c>
      <c r="O187" s="12">
        <v>8.2074521651560928E-2</v>
      </c>
      <c r="P187" s="11">
        <v>3855</v>
      </c>
      <c r="Q187" s="11">
        <v>-67.413748378728926</v>
      </c>
      <c r="R187" s="11">
        <v>17.333333333333332</v>
      </c>
      <c r="S187" s="11">
        <v>4</v>
      </c>
      <c r="T187" s="23">
        <f t="shared" si="30"/>
        <v>243.74708171206228</v>
      </c>
      <c r="U187" s="22">
        <f t="shared" si="41"/>
        <v>0.12242445088501371</v>
      </c>
      <c r="V187" s="4">
        <f t="shared" si="37"/>
        <v>0</v>
      </c>
      <c r="W187" s="9">
        <v>4.9800000000000004</v>
      </c>
      <c r="X187" s="20">
        <f t="shared" si="40"/>
        <v>93.057819787220126</v>
      </c>
      <c r="Y187" s="4">
        <f t="shared" si="38"/>
        <v>0</v>
      </c>
      <c r="Z187" s="6">
        <v>107.3463527755729</v>
      </c>
      <c r="AA187" s="5">
        <v>91.862506103748913</v>
      </c>
      <c r="AB187" s="3">
        <f t="shared" si="39"/>
        <v>85.575805538362545</v>
      </c>
      <c r="AC187" s="4">
        <f t="shared" si="31"/>
        <v>0</v>
      </c>
      <c r="AD187" s="3">
        <f t="shared" si="32"/>
        <v>0</v>
      </c>
      <c r="AE187" s="2">
        <v>1</v>
      </c>
      <c r="AF187" s="1" t="str">
        <f t="shared" si="33"/>
        <v>14524</v>
      </c>
    </row>
    <row r="188" spans="1:32" ht="18" x14ac:dyDescent="0.2">
      <c r="A188" s="16" t="s">
        <v>512</v>
      </c>
      <c r="B188" s="16" t="s">
        <v>511</v>
      </c>
      <c r="C188" s="11">
        <v>10397</v>
      </c>
      <c r="D188" s="11">
        <v>10281</v>
      </c>
      <c r="E188" s="11">
        <v>-116</v>
      </c>
      <c r="F188" s="15">
        <v>1.9596462133775567</v>
      </c>
      <c r="G188" s="14">
        <f t="shared" si="28"/>
        <v>-59.194358251057828</v>
      </c>
      <c r="H188" s="4">
        <f t="shared" si="29"/>
        <v>0</v>
      </c>
      <c r="I188" s="11">
        <v>6599</v>
      </c>
      <c r="J188" s="11">
        <v>6581</v>
      </c>
      <c r="K188" s="23">
        <f t="shared" si="34"/>
        <v>-18</v>
      </c>
      <c r="L188" s="25">
        <f t="shared" si="35"/>
        <v>0.30408303311031054</v>
      </c>
      <c r="M188" s="4">
        <f t="shared" si="36"/>
        <v>0</v>
      </c>
      <c r="N188" s="11">
        <v>1055</v>
      </c>
      <c r="O188" s="12">
        <v>0.15984848484848485</v>
      </c>
      <c r="P188" s="11">
        <v>10635</v>
      </c>
      <c r="Q188" s="11">
        <v>-180.64485190409027</v>
      </c>
      <c r="R188" s="11">
        <v>4.6666666666666661</v>
      </c>
      <c r="S188" s="11">
        <v>28</v>
      </c>
      <c r="T188" s="23">
        <f t="shared" si="30"/>
        <v>1212.311518570757</v>
      </c>
      <c r="U188" s="22">
        <f t="shared" si="41"/>
        <v>0.18421387609341391</v>
      </c>
      <c r="V188" s="4">
        <f t="shared" si="37"/>
        <v>0</v>
      </c>
      <c r="W188" s="9">
        <v>4.91</v>
      </c>
      <c r="X188" s="20">
        <f t="shared" si="40"/>
        <v>91.749778143624653</v>
      </c>
      <c r="Y188" s="4">
        <f t="shared" si="38"/>
        <v>0</v>
      </c>
      <c r="Z188" s="6">
        <v>97.908278768464257</v>
      </c>
      <c r="AA188" s="5">
        <v>90.571266058113892</v>
      </c>
      <c r="AB188" s="3">
        <f t="shared" si="39"/>
        <v>92.506238693357986</v>
      </c>
      <c r="AC188" s="4">
        <f t="shared" si="31"/>
        <v>0</v>
      </c>
      <c r="AD188" s="3">
        <f t="shared" si="32"/>
        <v>0</v>
      </c>
      <c r="AE188" s="2">
        <v>1</v>
      </c>
      <c r="AF188" s="1" t="str">
        <f t="shared" si="33"/>
        <v>14524</v>
      </c>
    </row>
    <row r="189" spans="1:32" ht="18" x14ac:dyDescent="0.2">
      <c r="A189" s="16" t="s">
        <v>510</v>
      </c>
      <c r="B189" s="16" t="s">
        <v>509</v>
      </c>
      <c r="C189" s="11">
        <v>92227</v>
      </c>
      <c r="D189" s="11">
        <v>91123</v>
      </c>
      <c r="E189" s="11">
        <v>-1104</v>
      </c>
      <c r="F189" s="15">
        <v>1.882668230820574</v>
      </c>
      <c r="G189" s="14">
        <f t="shared" si="28"/>
        <v>-586.40177909562635</v>
      </c>
      <c r="H189" s="4">
        <f t="shared" si="29"/>
        <v>0</v>
      </c>
      <c r="I189" s="11">
        <v>57042</v>
      </c>
      <c r="J189" s="11">
        <v>56647</v>
      </c>
      <c r="K189" s="23">
        <f t="shared" si="34"/>
        <v>-395</v>
      </c>
      <c r="L189" s="25">
        <f t="shared" si="35"/>
        <v>0.67359959345482501</v>
      </c>
      <c r="M189" s="4">
        <f t="shared" si="36"/>
        <v>0</v>
      </c>
      <c r="N189" s="11">
        <v>6597</v>
      </c>
      <c r="O189" s="12">
        <v>0.11520326906957251</v>
      </c>
      <c r="P189" s="11">
        <v>93081</v>
      </c>
      <c r="Q189" s="11">
        <v>-1040.0133002438736</v>
      </c>
      <c r="R189" s="11">
        <v>274.33333333333331</v>
      </c>
      <c r="S189" s="11">
        <v>879.66666666666663</v>
      </c>
      <c r="T189" s="23">
        <f t="shared" si="30"/>
        <v>7031.6799669105394</v>
      </c>
      <c r="U189" s="22">
        <f t="shared" si="41"/>
        <v>0.12413155095434072</v>
      </c>
      <c r="V189" s="4">
        <f t="shared" si="37"/>
        <v>0</v>
      </c>
      <c r="W189" s="9">
        <v>5</v>
      </c>
      <c r="X189" s="20">
        <f t="shared" si="40"/>
        <v>93.431545971104526</v>
      </c>
      <c r="Y189" s="4">
        <f t="shared" si="38"/>
        <v>0</v>
      </c>
      <c r="Z189" s="6">
        <v>98.618033938809575</v>
      </c>
      <c r="AA189" s="5">
        <v>90.786472732386386</v>
      </c>
      <c r="AB189" s="3">
        <f t="shared" si="39"/>
        <v>92.058692620781201</v>
      </c>
      <c r="AC189" s="4">
        <f t="shared" si="31"/>
        <v>0</v>
      </c>
      <c r="AD189" s="3">
        <f t="shared" si="32"/>
        <v>0</v>
      </c>
      <c r="AE189" s="2">
        <v>1</v>
      </c>
      <c r="AF189" s="1" t="str">
        <f t="shared" si="33"/>
        <v>14524</v>
      </c>
    </row>
    <row r="190" spans="1:32" ht="18" x14ac:dyDescent="0.2">
      <c r="A190" s="16" t="s">
        <v>508</v>
      </c>
      <c r="B190" s="16" t="s">
        <v>507</v>
      </c>
      <c r="C190" s="11">
        <v>525105</v>
      </c>
      <c r="D190" s="11">
        <v>543825</v>
      </c>
      <c r="E190" s="11">
        <v>18720</v>
      </c>
      <c r="F190" s="15">
        <v>1.8567385293339567</v>
      </c>
      <c r="G190" s="14">
        <f t="shared" si="28"/>
        <v>10082.195044832284</v>
      </c>
      <c r="H190" s="4">
        <f t="shared" si="29"/>
        <v>1</v>
      </c>
      <c r="I190" s="11">
        <v>294894</v>
      </c>
      <c r="J190" s="11">
        <v>298962</v>
      </c>
      <c r="K190" s="23">
        <f t="shared" si="34"/>
        <v>4068</v>
      </c>
      <c r="L190" s="25">
        <f t="shared" si="35"/>
        <v>0.4034835650283406</v>
      </c>
      <c r="M190" s="4">
        <f t="shared" si="36"/>
        <v>1</v>
      </c>
      <c r="N190" s="11">
        <v>14898</v>
      </c>
      <c r="O190" s="12">
        <v>5.068036467546605E-2</v>
      </c>
      <c r="P190" s="11">
        <v>512354</v>
      </c>
      <c r="Q190" s="11">
        <v>16949.613261534018</v>
      </c>
      <c r="R190" s="11">
        <v>7001</v>
      </c>
      <c r="S190" s="11">
        <v>1927.3333333333333</v>
      </c>
      <c r="T190" s="23">
        <f t="shared" si="30"/>
        <v>3022.0534051326495</v>
      </c>
      <c r="U190" s="22">
        <f t="shared" si="41"/>
        <v>1.0108486714474245E-2</v>
      </c>
      <c r="V190" s="4">
        <f t="shared" si="37"/>
        <v>1</v>
      </c>
      <c r="W190" s="9">
        <v>6.99</v>
      </c>
      <c r="X190" s="20">
        <f t="shared" si="40"/>
        <v>130.61730126760412</v>
      </c>
      <c r="Y190" s="4">
        <f t="shared" si="38"/>
        <v>1</v>
      </c>
      <c r="Z190" s="6">
        <v>96.537837686671523</v>
      </c>
      <c r="AA190" s="5">
        <v>126.79054933817635</v>
      </c>
      <c r="AB190" s="3">
        <f t="shared" si="39"/>
        <v>131.33767274723377</v>
      </c>
      <c r="AC190" s="4">
        <f t="shared" si="31"/>
        <v>1</v>
      </c>
      <c r="AD190" s="3">
        <f t="shared" si="32"/>
        <v>5</v>
      </c>
      <c r="AE190" s="2">
        <v>1</v>
      </c>
      <c r="AF190" s="1" t="str">
        <f t="shared" si="33"/>
        <v>14612</v>
      </c>
    </row>
    <row r="191" spans="1:32" ht="18" x14ac:dyDescent="0.2">
      <c r="A191" s="16" t="s">
        <v>506</v>
      </c>
      <c r="B191" s="16" t="s">
        <v>505</v>
      </c>
      <c r="C191" s="11">
        <v>4764</v>
      </c>
      <c r="D191" s="11">
        <v>4760</v>
      </c>
      <c r="E191" s="11">
        <v>-4</v>
      </c>
      <c r="F191" s="15">
        <v>2.2998065764023212</v>
      </c>
      <c r="G191" s="14">
        <f t="shared" si="28"/>
        <v>-1.7392767031118586</v>
      </c>
      <c r="H191" s="4">
        <f t="shared" si="29"/>
        <v>0</v>
      </c>
      <c r="I191" s="11">
        <v>2247</v>
      </c>
      <c r="J191" s="11">
        <v>2272</v>
      </c>
      <c r="K191" s="23">
        <f t="shared" si="34"/>
        <v>25</v>
      </c>
      <c r="L191" s="25">
        <f t="shared" si="35"/>
        <v>-14.373791102514508</v>
      </c>
      <c r="M191" s="4">
        <f t="shared" si="36"/>
        <v>0</v>
      </c>
      <c r="N191" s="11">
        <v>152</v>
      </c>
      <c r="O191" s="12">
        <v>6.7555555555555549E-2</v>
      </c>
      <c r="P191" s="11">
        <v>4756</v>
      </c>
      <c r="Q191" s="11">
        <v>1.7392767031118586</v>
      </c>
      <c r="R191" s="11">
        <v>31.666666666666668</v>
      </c>
      <c r="S191" s="11">
        <v>0</v>
      </c>
      <c r="T191" s="23">
        <f t="shared" si="30"/>
        <v>181.92738996355479</v>
      </c>
      <c r="U191" s="22">
        <f t="shared" si="41"/>
        <v>8.0073675160015317E-2</v>
      </c>
      <c r="V191" s="4">
        <f t="shared" si="37"/>
        <v>0</v>
      </c>
      <c r="W191" s="9">
        <v>5.5</v>
      </c>
      <c r="X191" s="20">
        <f t="shared" si="40"/>
        <v>102.77470056821498</v>
      </c>
      <c r="Y191" s="4">
        <f t="shared" si="38"/>
        <v>0</v>
      </c>
      <c r="Z191" s="6">
        <v>111.59564974283866</v>
      </c>
      <c r="AA191" s="5">
        <v>103.41603013112135</v>
      </c>
      <c r="AB191" s="3">
        <f t="shared" si="39"/>
        <v>92.670306028446049</v>
      </c>
      <c r="AC191" s="4">
        <f t="shared" si="31"/>
        <v>0</v>
      </c>
      <c r="AD191" s="3">
        <f t="shared" si="32"/>
        <v>0</v>
      </c>
      <c r="AE191" s="2">
        <v>1</v>
      </c>
      <c r="AF191" s="1" t="str">
        <f t="shared" si="33"/>
        <v>14625</v>
      </c>
    </row>
    <row r="192" spans="1:32" ht="18" x14ac:dyDescent="0.2">
      <c r="A192" s="16" t="s">
        <v>504</v>
      </c>
      <c r="B192" s="16" t="s">
        <v>503</v>
      </c>
      <c r="C192" s="11">
        <v>39743</v>
      </c>
      <c r="D192" s="11">
        <v>39845</v>
      </c>
      <c r="E192" s="11">
        <v>102</v>
      </c>
      <c r="F192" s="15">
        <v>1.9419905487510849</v>
      </c>
      <c r="G192" s="14">
        <f t="shared" si="28"/>
        <v>52.523427606585059</v>
      </c>
      <c r="H192" s="4">
        <f t="shared" si="29"/>
        <v>1</v>
      </c>
      <c r="I192" s="11">
        <v>23086</v>
      </c>
      <c r="J192" s="11">
        <v>23323</v>
      </c>
      <c r="K192" s="23">
        <f t="shared" si="34"/>
        <v>237</v>
      </c>
      <c r="L192" s="25">
        <f t="shared" si="35"/>
        <v>4.5122721573922266</v>
      </c>
      <c r="M192" s="4">
        <f t="shared" si="36"/>
        <v>0</v>
      </c>
      <c r="N192" s="11">
        <v>1849</v>
      </c>
      <c r="O192" s="12">
        <v>8.0359859185536092E-2</v>
      </c>
      <c r="P192" s="11">
        <v>40273</v>
      </c>
      <c r="Q192" s="11">
        <v>-220.39242172174906</v>
      </c>
      <c r="R192" s="11">
        <v>325.33333333333331</v>
      </c>
      <c r="S192" s="11">
        <v>19.666666666666668</v>
      </c>
      <c r="T192" s="23">
        <f t="shared" si="30"/>
        <v>2375.0590883884161</v>
      </c>
      <c r="U192" s="22">
        <f t="shared" si="41"/>
        <v>0.10183334426910844</v>
      </c>
      <c r="V192" s="4">
        <f t="shared" si="37"/>
        <v>0</v>
      </c>
      <c r="W192" s="9">
        <v>5.19</v>
      </c>
      <c r="X192" s="20">
        <f t="shared" si="40"/>
        <v>96.981944718006503</v>
      </c>
      <c r="Y192" s="4">
        <f t="shared" si="38"/>
        <v>0</v>
      </c>
      <c r="Z192" s="6">
        <v>98.849913644818514</v>
      </c>
      <c r="AA192" s="5">
        <v>102.91644320870306</v>
      </c>
      <c r="AB192" s="3">
        <f t="shared" si="39"/>
        <v>104.1138423028837</v>
      </c>
      <c r="AC192" s="4">
        <f t="shared" si="31"/>
        <v>1</v>
      </c>
      <c r="AD192" s="3">
        <f t="shared" si="32"/>
        <v>2</v>
      </c>
      <c r="AE192" s="2">
        <v>1</v>
      </c>
      <c r="AF192" s="1" t="str">
        <f t="shared" si="33"/>
        <v>14625</v>
      </c>
    </row>
    <row r="193" spans="1:32" ht="18" x14ac:dyDescent="0.2">
      <c r="A193" s="16" t="s">
        <v>502</v>
      </c>
      <c r="B193" s="16" t="s">
        <v>501</v>
      </c>
      <c r="C193" s="11">
        <v>6689</v>
      </c>
      <c r="D193" s="11">
        <v>6584</v>
      </c>
      <c r="E193" s="11">
        <v>-105</v>
      </c>
      <c r="F193" s="15">
        <v>2.0932465923172243</v>
      </c>
      <c r="G193" s="14">
        <f t="shared" si="28"/>
        <v>-50.161314192689062</v>
      </c>
      <c r="H193" s="4">
        <f t="shared" si="29"/>
        <v>0</v>
      </c>
      <c r="I193" s="11">
        <v>3680</v>
      </c>
      <c r="J193" s="11">
        <v>3700</v>
      </c>
      <c r="K193" s="23">
        <f t="shared" si="34"/>
        <v>20</v>
      </c>
      <c r="L193" s="25">
        <f t="shared" si="35"/>
        <v>-0.39871363663185228</v>
      </c>
      <c r="M193" s="4">
        <f t="shared" si="36"/>
        <v>0</v>
      </c>
      <c r="N193" s="11">
        <v>386</v>
      </c>
      <c r="O193" s="12">
        <v>0.10472056429734129</v>
      </c>
      <c r="P193" s="11">
        <v>6757</v>
      </c>
      <c r="Q193" s="11">
        <v>-82.646736717478163</v>
      </c>
      <c r="R193" s="11">
        <v>28.666666666666668</v>
      </c>
      <c r="S193" s="11">
        <v>3</v>
      </c>
      <c r="T193" s="23">
        <f t="shared" si="30"/>
        <v>494.31340338414486</v>
      </c>
      <c r="U193" s="22">
        <f t="shared" si="41"/>
        <v>0.13359821713084996</v>
      </c>
      <c r="V193" s="4">
        <f t="shared" si="37"/>
        <v>0</v>
      </c>
      <c r="W193" s="9">
        <v>4.5999999999999996</v>
      </c>
      <c r="X193" s="20">
        <f t="shared" si="40"/>
        <v>85.957022293416159</v>
      </c>
      <c r="Y193" s="4">
        <f t="shared" si="38"/>
        <v>0</v>
      </c>
      <c r="Z193" s="6">
        <v>98.32204416590578</v>
      </c>
      <c r="AA193" s="5">
        <v>81.741643650819128</v>
      </c>
      <c r="AB193" s="3">
        <f t="shared" si="39"/>
        <v>83.136639747736169</v>
      </c>
      <c r="AC193" s="4">
        <f t="shared" si="31"/>
        <v>0</v>
      </c>
      <c r="AD193" s="3">
        <f t="shared" si="32"/>
        <v>0</v>
      </c>
      <c r="AE193" s="2">
        <v>1</v>
      </c>
      <c r="AF193" s="1" t="str">
        <f t="shared" si="33"/>
        <v>14625</v>
      </c>
    </row>
    <row r="194" spans="1:32" ht="18" x14ac:dyDescent="0.2">
      <c r="A194" s="16" t="s">
        <v>500</v>
      </c>
      <c r="B194" s="16" t="s">
        <v>499</v>
      </c>
      <c r="C194" s="11">
        <v>11685</v>
      </c>
      <c r="D194" s="11">
        <v>11573</v>
      </c>
      <c r="E194" s="11">
        <v>-112</v>
      </c>
      <c r="F194" s="15">
        <v>2.0678905438171111</v>
      </c>
      <c r="G194" s="14">
        <f t="shared" si="28"/>
        <v>-54.161474036850926</v>
      </c>
      <c r="H194" s="4">
        <f t="shared" si="29"/>
        <v>0</v>
      </c>
      <c r="I194" s="11">
        <v>6375</v>
      </c>
      <c r="J194" s="11">
        <v>6379</v>
      </c>
      <c r="K194" s="23">
        <f t="shared" si="34"/>
        <v>4</v>
      </c>
      <c r="L194" s="25">
        <f t="shared" si="35"/>
        <v>-7.3853233707753971E-2</v>
      </c>
      <c r="M194" s="4">
        <f t="shared" si="36"/>
        <v>0</v>
      </c>
      <c r="N194" s="11">
        <v>521</v>
      </c>
      <c r="O194" s="12">
        <v>8.1623061256462473E-2</v>
      </c>
      <c r="P194" s="11">
        <v>11940</v>
      </c>
      <c r="Q194" s="11">
        <v>-177.47554438860973</v>
      </c>
      <c r="R194" s="11">
        <v>11.666666666666666</v>
      </c>
      <c r="S194" s="11">
        <v>0</v>
      </c>
      <c r="T194" s="23">
        <f t="shared" si="30"/>
        <v>710.14221105527633</v>
      </c>
      <c r="U194" s="22">
        <f t="shared" si="41"/>
        <v>0.11132500565218316</v>
      </c>
      <c r="V194" s="4">
        <f t="shared" si="37"/>
        <v>0</v>
      </c>
      <c r="W194" s="9">
        <v>5.08</v>
      </c>
      <c r="X194" s="20">
        <f t="shared" si="40"/>
        <v>94.9264507066422</v>
      </c>
      <c r="Y194" s="4">
        <f t="shared" si="38"/>
        <v>0</v>
      </c>
      <c r="Z194" s="6">
        <v>93.022081781038651</v>
      </c>
      <c r="AA194" s="5">
        <v>93.707134740370378</v>
      </c>
      <c r="AB194" s="3">
        <f t="shared" si="39"/>
        <v>100.73644122579869</v>
      </c>
      <c r="AC194" s="4">
        <f t="shared" si="31"/>
        <v>1</v>
      </c>
      <c r="AD194" s="3">
        <f t="shared" si="32"/>
        <v>1</v>
      </c>
      <c r="AE194" s="2">
        <v>1</v>
      </c>
      <c r="AF194" s="1" t="str">
        <f t="shared" si="33"/>
        <v>14625</v>
      </c>
    </row>
    <row r="195" spans="1:32" ht="18" x14ac:dyDescent="0.2">
      <c r="A195" s="16" t="s">
        <v>498</v>
      </c>
      <c r="B195" s="16" t="s">
        <v>497</v>
      </c>
      <c r="C195" s="11">
        <v>2971</v>
      </c>
      <c r="D195" s="11">
        <v>2914</v>
      </c>
      <c r="E195" s="11">
        <v>-57</v>
      </c>
      <c r="F195" s="15">
        <v>2.2698412698412698</v>
      </c>
      <c r="G195" s="14">
        <f t="shared" si="28"/>
        <v>-25.111888111888113</v>
      </c>
      <c r="H195" s="4">
        <f t="shared" si="29"/>
        <v>0</v>
      </c>
      <c r="I195" s="11">
        <v>1467</v>
      </c>
      <c r="J195" s="11">
        <v>1476</v>
      </c>
      <c r="K195" s="23">
        <f t="shared" si="34"/>
        <v>9</v>
      </c>
      <c r="L195" s="25">
        <f t="shared" si="35"/>
        <v>-0.35839598997493732</v>
      </c>
      <c r="M195" s="4">
        <f t="shared" si="36"/>
        <v>0</v>
      </c>
      <c r="N195" s="11">
        <v>97</v>
      </c>
      <c r="O195" s="12">
        <v>6.6166439290586632E-2</v>
      </c>
      <c r="P195" s="11">
        <v>3003</v>
      </c>
      <c r="Q195" s="11">
        <v>-39.209790209790214</v>
      </c>
      <c r="R195" s="11">
        <v>15.666666666666666</v>
      </c>
      <c r="S195" s="11">
        <v>0</v>
      </c>
      <c r="T195" s="23">
        <f t="shared" si="30"/>
        <v>151.87645687645687</v>
      </c>
      <c r="U195" s="22">
        <f t="shared" si="41"/>
        <v>0.10289732850708461</v>
      </c>
      <c r="V195" s="4">
        <f t="shared" si="37"/>
        <v>0</v>
      </c>
      <c r="W195" s="9">
        <v>5.2249999999999996</v>
      </c>
      <c r="X195" s="20">
        <f t="shared" si="40"/>
        <v>97.635965539804232</v>
      </c>
      <c r="Y195" s="4">
        <f t="shared" si="38"/>
        <v>0</v>
      </c>
      <c r="Z195" s="6">
        <v>101.73940138323417</v>
      </c>
      <c r="AA195" s="5">
        <v>81.836219298209244</v>
      </c>
      <c r="AB195" s="3">
        <f t="shared" si="39"/>
        <v>80.43709534907407</v>
      </c>
      <c r="AC195" s="4">
        <f t="shared" si="31"/>
        <v>0</v>
      </c>
      <c r="AD195" s="3">
        <f t="shared" si="32"/>
        <v>0</v>
      </c>
      <c r="AE195" s="2">
        <v>1</v>
      </c>
      <c r="AF195" s="1" t="str">
        <f t="shared" si="33"/>
        <v>14625</v>
      </c>
    </row>
    <row r="196" spans="1:32" ht="18" x14ac:dyDescent="0.2">
      <c r="A196" s="16" t="s">
        <v>496</v>
      </c>
      <c r="B196" s="16" t="s">
        <v>495</v>
      </c>
      <c r="C196" s="11">
        <v>2731</v>
      </c>
      <c r="D196" s="11">
        <v>2665</v>
      </c>
      <c r="E196" s="11">
        <v>-66</v>
      </c>
      <c r="F196" s="15">
        <v>2.3846153846153846</v>
      </c>
      <c r="G196" s="14">
        <f t="shared" ref="G196:G259" si="42">E196/F196</f>
        <v>-27.677419354838712</v>
      </c>
      <c r="H196" s="4">
        <f t="shared" ref="H196:H259" si="43">IF(G196&gt;0,1,0)</f>
        <v>0</v>
      </c>
      <c r="I196" s="11">
        <v>1257</v>
      </c>
      <c r="J196" s="11">
        <v>1269</v>
      </c>
      <c r="K196" s="23">
        <f t="shared" si="34"/>
        <v>12</v>
      </c>
      <c r="L196" s="25">
        <f t="shared" si="35"/>
        <v>-0.43356643356643354</v>
      </c>
      <c r="M196" s="4">
        <f t="shared" si="36"/>
        <v>0</v>
      </c>
      <c r="N196" s="11">
        <v>72</v>
      </c>
      <c r="O196" s="12">
        <v>5.7324840764331211E-2</v>
      </c>
      <c r="P196" s="11">
        <v>2759</v>
      </c>
      <c r="Q196" s="11">
        <v>-39.41935483870968</v>
      </c>
      <c r="R196" s="11">
        <v>20</v>
      </c>
      <c r="S196" s="11">
        <v>1</v>
      </c>
      <c r="T196" s="23">
        <f t="shared" ref="T196:T259" si="44">(N196-Q196+R196-S196)</f>
        <v>130.41935483870969</v>
      </c>
      <c r="U196" s="22">
        <f t="shared" si="41"/>
        <v>0.10277332926612269</v>
      </c>
      <c r="V196" s="4">
        <f t="shared" si="37"/>
        <v>0</v>
      </c>
      <c r="W196" s="9">
        <v>5.15</v>
      </c>
      <c r="X196" s="20">
        <f t="shared" si="40"/>
        <v>96.234492350237659</v>
      </c>
      <c r="Y196" s="4">
        <f t="shared" si="38"/>
        <v>0</v>
      </c>
      <c r="Z196" s="6">
        <v>102.30240654854978</v>
      </c>
      <c r="AA196" s="5">
        <v>98.164987278872246</v>
      </c>
      <c r="AB196" s="3">
        <f t="shared" si="39"/>
        <v>95.955697026820147</v>
      </c>
      <c r="AC196" s="4">
        <f t="shared" ref="AC196:AC259" si="45">IF(AB196&gt;100,1,0)</f>
        <v>0</v>
      </c>
      <c r="AD196" s="3">
        <f t="shared" ref="AD196:AD259" si="46">H196+M196+V196+Y196+AC196</f>
        <v>0</v>
      </c>
      <c r="AE196" s="2">
        <v>1</v>
      </c>
      <c r="AF196" s="1" t="str">
        <f t="shared" ref="AF196:AF259" si="47">LEFT(A196,5)</f>
        <v>14625</v>
      </c>
    </row>
    <row r="197" spans="1:32" ht="18" x14ac:dyDescent="0.2">
      <c r="A197" s="16" t="s">
        <v>494</v>
      </c>
      <c r="B197" s="16" t="s">
        <v>493</v>
      </c>
      <c r="C197" s="11">
        <v>1038</v>
      </c>
      <c r="D197" s="11">
        <v>1017</v>
      </c>
      <c r="E197" s="11">
        <v>-21</v>
      </c>
      <c r="F197" s="15">
        <v>3.1301775147928996</v>
      </c>
      <c r="G197" s="14">
        <f t="shared" si="42"/>
        <v>-6.7088846880907367</v>
      </c>
      <c r="H197" s="4">
        <f t="shared" si="43"/>
        <v>0</v>
      </c>
      <c r="I197" s="11">
        <v>361</v>
      </c>
      <c r="J197" s="11">
        <v>369</v>
      </c>
      <c r="K197" s="23">
        <f t="shared" ref="K197:K260" si="48">J197-I197</f>
        <v>8</v>
      </c>
      <c r="L197" s="25">
        <f t="shared" ref="L197:L260" si="49">IF(G197=0,"-",K197/G197)</f>
        <v>-1.1924485770639617</v>
      </c>
      <c r="M197" s="4">
        <f t="shared" ref="M197:M260" si="50">IF(AND(G197&gt;=0,K197&gt;=0,G197&gt;K197),1,IF(AND(G197&gt;=0,K197&lt;=0),1,IF(AND(G197&lt;0,K197&lt;0,G197&gt;K197),1,0)))</f>
        <v>0</v>
      </c>
      <c r="N197" s="11">
        <v>16</v>
      </c>
      <c r="O197" s="12">
        <v>4.4444444444444446E-2</v>
      </c>
      <c r="P197" s="11">
        <v>1058</v>
      </c>
      <c r="Q197" s="11">
        <v>-13.098298676748581</v>
      </c>
      <c r="R197" s="11">
        <v>9.6666666666666661</v>
      </c>
      <c r="S197" s="11">
        <v>0</v>
      </c>
      <c r="T197" s="23">
        <f t="shared" si="44"/>
        <v>38.764965343415248</v>
      </c>
      <c r="U197" s="22">
        <f t="shared" si="41"/>
        <v>0.10505410662172154</v>
      </c>
      <c r="V197" s="4">
        <f t="shared" ref="V197:V260" si="51">IF(U197&lt;0.04,1,0)</f>
        <v>0</v>
      </c>
      <c r="W197" s="9">
        <v>5.2850000000000001</v>
      </c>
      <c r="X197" s="20">
        <f t="shared" si="40"/>
        <v>98.757144091457491</v>
      </c>
      <c r="Y197" s="4">
        <f t="shared" ref="Y197:Y260" si="52">IF(X197&gt;=105,1,0)</f>
        <v>0</v>
      </c>
      <c r="Z197" s="6">
        <v>101.77141029451721</v>
      </c>
      <c r="AA197" s="5">
        <v>96.676218250065673</v>
      </c>
      <c r="AB197" s="3">
        <f t="shared" ref="AB197:AB260" si="53">(AA197*100/Z197)</f>
        <v>94.993493723132531</v>
      </c>
      <c r="AC197" s="4">
        <f t="shared" si="45"/>
        <v>0</v>
      </c>
      <c r="AD197" s="3">
        <f t="shared" si="46"/>
        <v>0</v>
      </c>
      <c r="AE197" s="2">
        <v>1</v>
      </c>
      <c r="AF197" s="1" t="str">
        <f t="shared" si="47"/>
        <v>14625</v>
      </c>
    </row>
    <row r="198" spans="1:32" ht="18" x14ac:dyDescent="0.2">
      <c r="A198" s="16" t="s">
        <v>492</v>
      </c>
      <c r="B198" s="16" t="s">
        <v>491</v>
      </c>
      <c r="C198" s="11">
        <v>4943</v>
      </c>
      <c r="D198" s="11">
        <v>4781</v>
      </c>
      <c r="E198" s="11">
        <v>-162</v>
      </c>
      <c r="F198" s="15">
        <v>2.0947807933194156</v>
      </c>
      <c r="G198" s="14">
        <f t="shared" si="42"/>
        <v>-77.335060793302759</v>
      </c>
      <c r="H198" s="4">
        <f t="shared" si="43"/>
        <v>0</v>
      </c>
      <c r="I198" s="11">
        <v>2567</v>
      </c>
      <c r="J198" s="11">
        <v>2572</v>
      </c>
      <c r="K198" s="23">
        <f t="shared" si="48"/>
        <v>5</v>
      </c>
      <c r="L198" s="25">
        <f t="shared" si="49"/>
        <v>-6.4653728188870857E-2</v>
      </c>
      <c r="M198" s="4">
        <f t="shared" si="50"/>
        <v>0</v>
      </c>
      <c r="N198" s="11">
        <v>140</v>
      </c>
      <c r="O198" s="12">
        <v>5.4538371640046747E-2</v>
      </c>
      <c r="P198" s="11">
        <v>5017</v>
      </c>
      <c r="Q198" s="11">
        <v>-112.66095276061391</v>
      </c>
      <c r="R198" s="11">
        <v>9.3333333333333339</v>
      </c>
      <c r="S198" s="11">
        <v>2</v>
      </c>
      <c r="T198" s="23">
        <f t="shared" si="44"/>
        <v>259.99428609394721</v>
      </c>
      <c r="U198" s="22">
        <f t="shared" si="41"/>
        <v>0.10108642538644914</v>
      </c>
      <c r="V198" s="4">
        <f t="shared" si="51"/>
        <v>0</v>
      </c>
      <c r="W198" s="9">
        <v>4.91</v>
      </c>
      <c r="X198" s="20">
        <f t="shared" ref="X198:X261" si="54">(W198*100/5.35151157784154)</f>
        <v>91.749778143624653</v>
      </c>
      <c r="Y198" s="4">
        <f t="shared" si="52"/>
        <v>0</v>
      </c>
      <c r="Z198" s="6">
        <v>95.228647517880489</v>
      </c>
      <c r="AA198" s="5">
        <v>95.099829361019573</v>
      </c>
      <c r="AB198" s="3">
        <f t="shared" si="53"/>
        <v>99.864727516121931</v>
      </c>
      <c r="AC198" s="4">
        <f t="shared" si="45"/>
        <v>0</v>
      </c>
      <c r="AD198" s="3">
        <f t="shared" si="46"/>
        <v>0</v>
      </c>
      <c r="AE198" s="2">
        <v>1</v>
      </c>
      <c r="AF198" s="1" t="str">
        <f t="shared" si="47"/>
        <v>14625</v>
      </c>
    </row>
    <row r="199" spans="1:32" ht="18" x14ac:dyDescent="0.2">
      <c r="A199" s="16" t="s">
        <v>490</v>
      </c>
      <c r="B199" s="16" t="s">
        <v>489</v>
      </c>
      <c r="C199" s="11">
        <v>2819</v>
      </c>
      <c r="D199" s="11">
        <v>2704</v>
      </c>
      <c r="E199" s="11">
        <v>-115</v>
      </c>
      <c r="F199" s="15">
        <v>2.1529144587433762</v>
      </c>
      <c r="G199" s="14">
        <f t="shared" si="42"/>
        <v>-53.415963431786217</v>
      </c>
      <c r="H199" s="4">
        <f t="shared" si="43"/>
        <v>0</v>
      </c>
      <c r="I199" s="11">
        <v>1484</v>
      </c>
      <c r="J199" s="11">
        <v>1493</v>
      </c>
      <c r="K199" s="23">
        <f t="shared" si="48"/>
        <v>9</v>
      </c>
      <c r="L199" s="25">
        <f t="shared" si="49"/>
        <v>-0.16848895764078597</v>
      </c>
      <c r="M199" s="4">
        <f t="shared" si="50"/>
        <v>0</v>
      </c>
      <c r="N199" s="11">
        <v>151</v>
      </c>
      <c r="O199" s="12">
        <v>0.10202702702702703</v>
      </c>
      <c r="P199" s="11">
        <v>2844</v>
      </c>
      <c r="Q199" s="11">
        <v>-65.028129395218002</v>
      </c>
      <c r="R199" s="11">
        <v>18</v>
      </c>
      <c r="S199" s="11">
        <v>0</v>
      </c>
      <c r="T199" s="23">
        <f t="shared" si="44"/>
        <v>234.028129395218</v>
      </c>
      <c r="U199" s="22">
        <f t="shared" si="41"/>
        <v>0.15675025411602009</v>
      </c>
      <c r="V199" s="4">
        <f t="shared" si="51"/>
        <v>0</v>
      </c>
      <c r="W199" s="9">
        <v>5.15</v>
      </c>
      <c r="X199" s="20">
        <f t="shared" si="54"/>
        <v>96.234492350237659</v>
      </c>
      <c r="Y199" s="4">
        <f t="shared" si="52"/>
        <v>0</v>
      </c>
      <c r="Z199" s="6">
        <v>102.878575545972</v>
      </c>
      <c r="AA199" s="5">
        <v>98.164987278872246</v>
      </c>
      <c r="AB199" s="3">
        <f t="shared" si="53"/>
        <v>95.418299444675483</v>
      </c>
      <c r="AC199" s="4">
        <f t="shared" si="45"/>
        <v>0</v>
      </c>
      <c r="AD199" s="3">
        <f t="shared" si="46"/>
        <v>0</v>
      </c>
      <c r="AE199" s="2">
        <v>1</v>
      </c>
      <c r="AF199" s="1" t="str">
        <f t="shared" si="47"/>
        <v>14625</v>
      </c>
    </row>
    <row r="200" spans="1:32" ht="18" x14ac:dyDescent="0.2">
      <c r="A200" s="16" t="s">
        <v>488</v>
      </c>
      <c r="B200" s="16" t="s">
        <v>487</v>
      </c>
      <c r="C200" s="11">
        <v>4277</v>
      </c>
      <c r="D200" s="11">
        <v>4228</v>
      </c>
      <c r="E200" s="11">
        <v>-49</v>
      </c>
      <c r="F200" s="15">
        <v>2.35815991237678</v>
      </c>
      <c r="G200" s="14">
        <f t="shared" si="42"/>
        <v>-20.778913144449604</v>
      </c>
      <c r="H200" s="4">
        <f t="shared" si="43"/>
        <v>0</v>
      </c>
      <c r="I200" s="11">
        <v>2003</v>
      </c>
      <c r="J200" s="11">
        <v>2004</v>
      </c>
      <c r="K200" s="23">
        <f t="shared" si="48"/>
        <v>1</v>
      </c>
      <c r="L200" s="25">
        <f t="shared" si="49"/>
        <v>-4.8125712497485304E-2</v>
      </c>
      <c r="M200" s="4">
        <f t="shared" si="50"/>
        <v>0</v>
      </c>
      <c r="N200" s="11">
        <v>127</v>
      </c>
      <c r="O200" s="12">
        <v>6.343656343656344E-2</v>
      </c>
      <c r="P200" s="11">
        <v>4306</v>
      </c>
      <c r="Q200" s="11">
        <v>-33.076637250348348</v>
      </c>
      <c r="R200" s="11">
        <v>9</v>
      </c>
      <c r="S200" s="11">
        <v>0.66666666666666663</v>
      </c>
      <c r="T200" s="23">
        <f t="shared" si="44"/>
        <v>168.40997058368168</v>
      </c>
      <c r="U200" s="22">
        <f t="shared" si="41"/>
        <v>8.4036911468903033E-2</v>
      </c>
      <c r="V200" s="4">
        <f t="shared" si="51"/>
        <v>0</v>
      </c>
      <c r="W200" s="9">
        <v>4.91</v>
      </c>
      <c r="X200" s="20">
        <f t="shared" si="54"/>
        <v>91.749778143624653</v>
      </c>
      <c r="Y200" s="4">
        <f t="shared" si="52"/>
        <v>0</v>
      </c>
      <c r="Z200" s="6">
        <v>108.17081236836033</v>
      </c>
      <c r="AA200" s="5">
        <v>95.099829361019573</v>
      </c>
      <c r="AB200" s="3">
        <f t="shared" si="53"/>
        <v>87.916349409645377</v>
      </c>
      <c r="AC200" s="4">
        <f t="shared" si="45"/>
        <v>0</v>
      </c>
      <c r="AD200" s="3">
        <f t="shared" si="46"/>
        <v>0</v>
      </c>
      <c r="AE200" s="2">
        <v>1</v>
      </c>
      <c r="AF200" s="1" t="str">
        <f t="shared" si="47"/>
        <v>14625</v>
      </c>
    </row>
    <row r="201" spans="1:32" ht="18" x14ac:dyDescent="0.2">
      <c r="A201" s="16" t="s">
        <v>486</v>
      </c>
      <c r="B201" s="16" t="s">
        <v>485</v>
      </c>
      <c r="C201" s="11">
        <v>3671</v>
      </c>
      <c r="D201" s="11">
        <v>3544</v>
      </c>
      <c r="E201" s="11">
        <v>-127</v>
      </c>
      <c r="F201" s="15">
        <v>2.4423203691496376</v>
      </c>
      <c r="G201" s="14">
        <f t="shared" si="42"/>
        <v>-51.999730094466933</v>
      </c>
      <c r="H201" s="4">
        <f t="shared" si="43"/>
        <v>0</v>
      </c>
      <c r="I201" s="11">
        <v>1623</v>
      </c>
      <c r="J201" s="11">
        <v>1635</v>
      </c>
      <c r="K201" s="23">
        <f t="shared" si="48"/>
        <v>12</v>
      </c>
      <c r="L201" s="25">
        <f t="shared" si="49"/>
        <v>-0.23077042858106811</v>
      </c>
      <c r="M201" s="4">
        <f t="shared" si="50"/>
        <v>0</v>
      </c>
      <c r="N201" s="11">
        <v>83</v>
      </c>
      <c r="O201" s="12">
        <v>5.1361386138613858E-2</v>
      </c>
      <c r="P201" s="11">
        <v>3705</v>
      </c>
      <c r="Q201" s="11">
        <v>-65.920917678812415</v>
      </c>
      <c r="R201" s="11">
        <v>19.666666666666668</v>
      </c>
      <c r="S201" s="11">
        <v>0</v>
      </c>
      <c r="T201" s="23">
        <f t="shared" si="44"/>
        <v>168.58758434547909</v>
      </c>
      <c r="U201" s="22">
        <f t="shared" si="41"/>
        <v>0.10311167238255602</v>
      </c>
      <c r="V201" s="4">
        <f t="shared" si="51"/>
        <v>0</v>
      </c>
      <c r="W201" s="9">
        <v>4.76</v>
      </c>
      <c r="X201" s="20">
        <f t="shared" si="54"/>
        <v>88.946831764491506</v>
      </c>
      <c r="Y201" s="4">
        <f t="shared" si="52"/>
        <v>0</v>
      </c>
      <c r="Z201" s="6">
        <v>122.71465180471606</v>
      </c>
      <c r="AA201" s="5">
        <v>87.584812295423717</v>
      </c>
      <c r="AB201" s="3">
        <f t="shared" si="53"/>
        <v>71.37274238026869</v>
      </c>
      <c r="AC201" s="4">
        <f t="shared" si="45"/>
        <v>0</v>
      </c>
      <c r="AD201" s="3">
        <f t="shared" si="46"/>
        <v>0</v>
      </c>
      <c r="AE201" s="2">
        <v>1</v>
      </c>
      <c r="AF201" s="1" t="str">
        <f t="shared" si="47"/>
        <v>14625</v>
      </c>
    </row>
    <row r="202" spans="1:32" ht="18" x14ac:dyDescent="0.2">
      <c r="A202" s="16" t="s">
        <v>484</v>
      </c>
      <c r="B202" s="16" t="s">
        <v>483</v>
      </c>
      <c r="C202" s="11">
        <v>2909</v>
      </c>
      <c r="D202" s="11">
        <v>2840</v>
      </c>
      <c r="E202" s="11">
        <v>-69</v>
      </c>
      <c r="F202" s="15">
        <v>2.2843526608419382</v>
      </c>
      <c r="G202" s="14">
        <f t="shared" si="42"/>
        <v>-30.205493741307368</v>
      </c>
      <c r="H202" s="4">
        <f t="shared" si="43"/>
        <v>0</v>
      </c>
      <c r="I202" s="11">
        <v>1362</v>
      </c>
      <c r="J202" s="11">
        <v>1371</v>
      </c>
      <c r="K202" s="23">
        <f t="shared" si="48"/>
        <v>9</v>
      </c>
      <c r="L202" s="25">
        <f t="shared" si="49"/>
        <v>-0.2979590427185137</v>
      </c>
      <c r="M202" s="4">
        <f t="shared" si="50"/>
        <v>0</v>
      </c>
      <c r="N202" s="11">
        <v>75</v>
      </c>
      <c r="O202" s="12">
        <v>5.5228276877761412E-2</v>
      </c>
      <c r="P202" s="11">
        <v>2876</v>
      </c>
      <c r="Q202" s="11">
        <v>-15.759388038942975</v>
      </c>
      <c r="R202" s="11">
        <v>19.333333333333332</v>
      </c>
      <c r="S202" s="11">
        <v>1</v>
      </c>
      <c r="T202" s="23">
        <f t="shared" si="44"/>
        <v>109.0927213722763</v>
      </c>
      <c r="U202" s="22">
        <f t="shared" si="41"/>
        <v>7.9571642138786508E-2</v>
      </c>
      <c r="V202" s="4">
        <f t="shared" si="51"/>
        <v>0</v>
      </c>
      <c r="W202" s="9">
        <v>5.2850000000000001</v>
      </c>
      <c r="X202" s="20">
        <f t="shared" si="54"/>
        <v>98.757144091457491</v>
      </c>
      <c r="Y202" s="4">
        <f t="shared" si="52"/>
        <v>0</v>
      </c>
      <c r="Z202" s="6">
        <v>97.435153469075857</v>
      </c>
      <c r="AA202" s="5">
        <v>96.676218250065673</v>
      </c>
      <c r="AB202" s="3">
        <f t="shared" si="53"/>
        <v>99.221086854190602</v>
      </c>
      <c r="AC202" s="4">
        <f t="shared" si="45"/>
        <v>0</v>
      </c>
      <c r="AD202" s="3">
        <f t="shared" si="46"/>
        <v>0</v>
      </c>
      <c r="AE202" s="2">
        <v>1</v>
      </c>
      <c r="AF202" s="1" t="str">
        <f t="shared" si="47"/>
        <v>14625</v>
      </c>
    </row>
    <row r="203" spans="1:32" ht="18" x14ac:dyDescent="0.2">
      <c r="A203" s="16" t="s">
        <v>482</v>
      </c>
      <c r="B203" s="16" t="s">
        <v>481</v>
      </c>
      <c r="C203" s="11">
        <v>965</v>
      </c>
      <c r="D203" s="11">
        <v>950</v>
      </c>
      <c r="E203" s="11">
        <v>-15</v>
      </c>
      <c r="F203" s="15">
        <v>2.4474327628361858</v>
      </c>
      <c r="G203" s="14">
        <f t="shared" si="42"/>
        <v>-6.1288711288711291</v>
      </c>
      <c r="H203" s="4">
        <f t="shared" si="43"/>
        <v>0</v>
      </c>
      <c r="I203" s="11">
        <v>449</v>
      </c>
      <c r="J203" s="11">
        <v>454</v>
      </c>
      <c r="K203" s="23">
        <f t="shared" si="48"/>
        <v>5</v>
      </c>
      <c r="L203" s="25">
        <f t="shared" si="49"/>
        <v>-0.8158109209453952</v>
      </c>
      <c r="M203" s="4">
        <f t="shared" si="50"/>
        <v>0</v>
      </c>
      <c r="N203" s="11">
        <v>22</v>
      </c>
      <c r="O203" s="12">
        <v>4.9327354260089683E-2</v>
      </c>
      <c r="P203" s="11">
        <v>1001</v>
      </c>
      <c r="Q203" s="11">
        <v>-20.838161838161838</v>
      </c>
      <c r="R203" s="11">
        <v>6.666666666666667</v>
      </c>
      <c r="S203" s="11">
        <v>0</v>
      </c>
      <c r="T203" s="23">
        <f t="shared" si="44"/>
        <v>49.504828504828502</v>
      </c>
      <c r="U203" s="22">
        <f t="shared" si="41"/>
        <v>0.10904147247759582</v>
      </c>
      <c r="V203" s="4">
        <f t="shared" si="51"/>
        <v>0</v>
      </c>
      <c r="W203" s="9">
        <v>5.15</v>
      </c>
      <c r="X203" s="20">
        <f t="shared" si="54"/>
        <v>96.234492350237659</v>
      </c>
      <c r="Y203" s="4">
        <f t="shared" si="52"/>
        <v>0</v>
      </c>
      <c r="Z203" s="6">
        <v>96.381938317327254</v>
      </c>
      <c r="AA203" s="5">
        <v>98.164987278872246</v>
      </c>
      <c r="AB203" s="3">
        <f t="shared" si="53"/>
        <v>101.84998246836922</v>
      </c>
      <c r="AC203" s="4">
        <f t="shared" si="45"/>
        <v>1</v>
      </c>
      <c r="AD203" s="3">
        <f t="shared" si="46"/>
        <v>1</v>
      </c>
      <c r="AE203" s="2">
        <v>1</v>
      </c>
      <c r="AF203" s="1" t="str">
        <f t="shared" si="47"/>
        <v>14625</v>
      </c>
    </row>
    <row r="204" spans="1:32" ht="18" x14ac:dyDescent="0.2">
      <c r="A204" s="16" t="s">
        <v>480</v>
      </c>
      <c r="B204" s="16" t="s">
        <v>479</v>
      </c>
      <c r="C204" s="11">
        <v>3162</v>
      </c>
      <c r="D204" s="11">
        <v>3084</v>
      </c>
      <c r="E204" s="11">
        <v>-78</v>
      </c>
      <c r="F204" s="15">
        <v>2.3725925925925928</v>
      </c>
      <c r="G204" s="14">
        <f t="shared" si="42"/>
        <v>-32.875429285045264</v>
      </c>
      <c r="H204" s="4">
        <f t="shared" si="43"/>
        <v>0</v>
      </c>
      <c r="I204" s="11">
        <v>1490</v>
      </c>
      <c r="J204" s="11">
        <v>1498</v>
      </c>
      <c r="K204" s="23">
        <f t="shared" si="48"/>
        <v>8</v>
      </c>
      <c r="L204" s="25">
        <f t="shared" si="49"/>
        <v>-0.24334283000949672</v>
      </c>
      <c r="M204" s="4">
        <f t="shared" si="50"/>
        <v>0</v>
      </c>
      <c r="N204" s="11">
        <v>103</v>
      </c>
      <c r="O204" s="12">
        <v>6.9220430107526876E-2</v>
      </c>
      <c r="P204" s="11">
        <v>3203</v>
      </c>
      <c r="Q204" s="11">
        <v>-50.156103652825472</v>
      </c>
      <c r="R204" s="11">
        <v>-15</v>
      </c>
      <c r="S204" s="11">
        <v>30.666666666666668</v>
      </c>
      <c r="T204" s="23">
        <f t="shared" si="44"/>
        <v>107.48943698615879</v>
      </c>
      <c r="U204" s="22">
        <f t="shared" si="41"/>
        <v>7.1755298388624031E-2</v>
      </c>
      <c r="V204" s="4">
        <f t="shared" si="51"/>
        <v>0</v>
      </c>
      <c r="W204" s="9">
        <v>4.88</v>
      </c>
      <c r="X204" s="20">
        <f t="shared" si="54"/>
        <v>91.189188867798023</v>
      </c>
      <c r="Y204" s="4">
        <f t="shared" si="52"/>
        <v>0</v>
      </c>
      <c r="Z204" s="6">
        <v>98.550340428740384</v>
      </c>
      <c r="AA204" s="5">
        <v>88.067490122006348</v>
      </c>
      <c r="AB204" s="3">
        <f t="shared" si="53"/>
        <v>89.362948660421978</v>
      </c>
      <c r="AC204" s="4">
        <f t="shared" si="45"/>
        <v>0</v>
      </c>
      <c r="AD204" s="3">
        <f t="shared" si="46"/>
        <v>0</v>
      </c>
      <c r="AE204" s="2">
        <v>1</v>
      </c>
      <c r="AF204" s="1" t="str">
        <f t="shared" si="47"/>
        <v>14625</v>
      </c>
    </row>
    <row r="205" spans="1:32" ht="18" x14ac:dyDescent="0.2">
      <c r="A205" s="16" t="s">
        <v>478</v>
      </c>
      <c r="B205" s="16" t="s">
        <v>477</v>
      </c>
      <c r="C205" s="11">
        <v>4329</v>
      </c>
      <c r="D205" s="11">
        <v>4239</v>
      </c>
      <c r="E205" s="11">
        <v>-90</v>
      </c>
      <c r="F205" s="15">
        <v>2.342642320085929</v>
      </c>
      <c r="G205" s="14">
        <f t="shared" si="42"/>
        <v>-38.418156808803303</v>
      </c>
      <c r="H205" s="4">
        <f t="shared" si="43"/>
        <v>0</v>
      </c>
      <c r="I205" s="11">
        <v>2022</v>
      </c>
      <c r="J205" s="11">
        <v>2031</v>
      </c>
      <c r="K205" s="23">
        <f t="shared" si="48"/>
        <v>9</v>
      </c>
      <c r="L205" s="25">
        <f t="shared" si="49"/>
        <v>-0.23426423200859289</v>
      </c>
      <c r="M205" s="4">
        <f t="shared" si="50"/>
        <v>0</v>
      </c>
      <c r="N205" s="11">
        <v>112</v>
      </c>
      <c r="O205" s="12">
        <v>5.5693684733963203E-2</v>
      </c>
      <c r="P205" s="11">
        <v>4362</v>
      </c>
      <c r="Q205" s="11">
        <v>-52.504814305364512</v>
      </c>
      <c r="R205" s="11">
        <v>25.666666666666664</v>
      </c>
      <c r="S205" s="11">
        <v>0</v>
      </c>
      <c r="T205" s="23">
        <f t="shared" si="44"/>
        <v>190.17148097203116</v>
      </c>
      <c r="U205" s="22">
        <f t="shared" si="41"/>
        <v>9.3634407174806089E-2</v>
      </c>
      <c r="V205" s="4">
        <f t="shared" si="51"/>
        <v>0</v>
      </c>
      <c r="W205" s="9">
        <v>4.8600000000000003</v>
      </c>
      <c r="X205" s="20">
        <f t="shared" si="54"/>
        <v>90.815462683913609</v>
      </c>
      <c r="Y205" s="4">
        <f t="shared" si="52"/>
        <v>0</v>
      </c>
      <c r="Z205" s="6">
        <v>98.080268883048078</v>
      </c>
      <c r="AA205" s="5">
        <v>75.962545107526552</v>
      </c>
      <c r="AB205" s="3">
        <f t="shared" si="53"/>
        <v>77.449364660801521</v>
      </c>
      <c r="AC205" s="4">
        <f t="shared" si="45"/>
        <v>0</v>
      </c>
      <c r="AD205" s="3">
        <f t="shared" si="46"/>
        <v>0</v>
      </c>
      <c r="AE205" s="2">
        <v>1</v>
      </c>
      <c r="AF205" s="1" t="str">
        <f t="shared" si="47"/>
        <v>14625</v>
      </c>
    </row>
    <row r="206" spans="1:32" ht="18" x14ac:dyDescent="0.2">
      <c r="A206" s="16" t="s">
        <v>476</v>
      </c>
      <c r="B206" s="16" t="s">
        <v>475</v>
      </c>
      <c r="C206" s="11">
        <v>2820</v>
      </c>
      <c r="D206" s="11">
        <v>2717</v>
      </c>
      <c r="E206" s="11">
        <v>-103</v>
      </c>
      <c r="F206" s="15">
        <v>2.4768976897689767</v>
      </c>
      <c r="G206" s="14">
        <f t="shared" si="42"/>
        <v>-41.584277148567622</v>
      </c>
      <c r="H206" s="4">
        <f t="shared" si="43"/>
        <v>0</v>
      </c>
      <c r="I206" s="11">
        <v>1320</v>
      </c>
      <c r="J206" s="11">
        <v>1327</v>
      </c>
      <c r="K206" s="23">
        <f t="shared" si="48"/>
        <v>7</v>
      </c>
      <c r="L206" s="25">
        <f t="shared" si="49"/>
        <v>-0.16833285270274601</v>
      </c>
      <c r="M206" s="4">
        <f t="shared" si="50"/>
        <v>0</v>
      </c>
      <c r="N206" s="11">
        <v>69</v>
      </c>
      <c r="O206" s="12">
        <v>5.2233156699470096E-2</v>
      </c>
      <c r="P206" s="11">
        <v>3002</v>
      </c>
      <c r="Q206" s="11">
        <v>-115.06329113924052</v>
      </c>
      <c r="R206" s="11">
        <v>17</v>
      </c>
      <c r="S206" s="11">
        <v>3.6666666666666665</v>
      </c>
      <c r="T206" s="23">
        <f t="shared" si="44"/>
        <v>197.39662447257385</v>
      </c>
      <c r="U206" s="22">
        <f t="shared" si="41"/>
        <v>0.14875405009236914</v>
      </c>
      <c r="V206" s="4">
        <f t="shared" si="51"/>
        <v>0</v>
      </c>
      <c r="W206" s="9">
        <v>5.15</v>
      </c>
      <c r="X206" s="20">
        <f t="shared" si="54"/>
        <v>96.234492350237659</v>
      </c>
      <c r="Y206" s="4">
        <f t="shared" si="52"/>
        <v>0</v>
      </c>
      <c r="Z206" s="6">
        <v>103.97653646282699</v>
      </c>
      <c r="AA206" s="5">
        <v>98.164987278872246</v>
      </c>
      <c r="AB206" s="3">
        <f t="shared" si="53"/>
        <v>94.410710933776443</v>
      </c>
      <c r="AC206" s="4">
        <f t="shared" si="45"/>
        <v>0</v>
      </c>
      <c r="AD206" s="3">
        <f t="shared" si="46"/>
        <v>0</v>
      </c>
      <c r="AE206" s="2">
        <v>1</v>
      </c>
      <c r="AF206" s="1" t="str">
        <f t="shared" si="47"/>
        <v>14625</v>
      </c>
    </row>
    <row r="207" spans="1:32" ht="18" x14ac:dyDescent="0.2">
      <c r="A207" s="16" t="s">
        <v>474</v>
      </c>
      <c r="B207" s="16" t="s">
        <v>473</v>
      </c>
      <c r="C207" s="11">
        <v>986</v>
      </c>
      <c r="D207" s="11">
        <v>981</v>
      </c>
      <c r="E207" s="11">
        <v>-5</v>
      </c>
      <c r="F207" s="15">
        <v>2.3558139534883722</v>
      </c>
      <c r="G207" s="14">
        <f t="shared" si="42"/>
        <v>-2.1224086870681145</v>
      </c>
      <c r="H207" s="4">
        <f t="shared" si="43"/>
        <v>0</v>
      </c>
      <c r="I207" s="11">
        <v>484</v>
      </c>
      <c r="J207" s="11">
        <v>484</v>
      </c>
      <c r="K207" s="23">
        <f t="shared" si="48"/>
        <v>0</v>
      </c>
      <c r="L207" s="25">
        <f t="shared" si="49"/>
        <v>0</v>
      </c>
      <c r="M207" s="4">
        <f t="shared" si="50"/>
        <v>0</v>
      </c>
      <c r="N207" s="11">
        <v>32</v>
      </c>
      <c r="O207" s="12">
        <v>6.6805845511482248E-2</v>
      </c>
      <c r="P207" s="11">
        <v>1013</v>
      </c>
      <c r="Q207" s="11">
        <v>-13.583415597235932</v>
      </c>
      <c r="R207" s="11">
        <v>2</v>
      </c>
      <c r="S207" s="11">
        <v>0</v>
      </c>
      <c r="T207" s="23">
        <f t="shared" si="44"/>
        <v>47.583415597235934</v>
      </c>
      <c r="U207" s="22">
        <f t="shared" si="41"/>
        <v>9.8312842143049445E-2</v>
      </c>
      <c r="V207" s="4">
        <f t="shared" si="51"/>
        <v>0</v>
      </c>
      <c r="W207" s="9">
        <v>5.2850000000000001</v>
      </c>
      <c r="X207" s="20">
        <f t="shared" si="54"/>
        <v>98.757144091457491</v>
      </c>
      <c r="Y207" s="4">
        <f t="shared" si="52"/>
        <v>0</v>
      </c>
      <c r="Z207" s="6">
        <v>107.75892481437089</v>
      </c>
      <c r="AA207" s="5">
        <v>96.676218250065673</v>
      </c>
      <c r="AB207" s="3">
        <f t="shared" si="53"/>
        <v>89.715277334664705</v>
      </c>
      <c r="AC207" s="4">
        <f t="shared" si="45"/>
        <v>0</v>
      </c>
      <c r="AD207" s="3">
        <f t="shared" si="46"/>
        <v>0</v>
      </c>
      <c r="AE207" s="2">
        <v>1</v>
      </c>
      <c r="AF207" s="1" t="str">
        <f t="shared" si="47"/>
        <v>14625</v>
      </c>
    </row>
    <row r="208" spans="1:32" ht="18" x14ac:dyDescent="0.2">
      <c r="A208" s="16" t="s">
        <v>472</v>
      </c>
      <c r="B208" s="16" t="s">
        <v>471</v>
      </c>
      <c r="C208" s="11">
        <v>2770</v>
      </c>
      <c r="D208" s="11">
        <v>2716</v>
      </c>
      <c r="E208" s="11">
        <v>-54</v>
      </c>
      <c r="F208" s="15">
        <v>2.1842105263157894</v>
      </c>
      <c r="G208" s="14">
        <f t="shared" si="42"/>
        <v>-24.722891566265062</v>
      </c>
      <c r="H208" s="4">
        <f t="shared" si="43"/>
        <v>0</v>
      </c>
      <c r="I208" s="11">
        <v>1454</v>
      </c>
      <c r="J208" s="11">
        <v>1456</v>
      </c>
      <c r="K208" s="23">
        <f t="shared" si="48"/>
        <v>2</v>
      </c>
      <c r="L208" s="25">
        <f t="shared" si="49"/>
        <v>-8.089668615984405E-2</v>
      </c>
      <c r="M208" s="4">
        <f t="shared" si="50"/>
        <v>0</v>
      </c>
      <c r="N208" s="11">
        <v>112</v>
      </c>
      <c r="O208" s="12">
        <v>7.7028885832187075E-2</v>
      </c>
      <c r="P208" s="11">
        <v>2822</v>
      </c>
      <c r="Q208" s="11">
        <v>-48.53012048192771</v>
      </c>
      <c r="R208" s="11">
        <v>3</v>
      </c>
      <c r="S208" s="11">
        <v>0</v>
      </c>
      <c r="T208" s="23">
        <f t="shared" si="44"/>
        <v>163.53012048192772</v>
      </c>
      <c r="U208" s="22">
        <f t="shared" si="41"/>
        <v>0.11231464318813718</v>
      </c>
      <c r="V208" s="4">
        <f t="shared" si="51"/>
        <v>0</v>
      </c>
      <c r="W208" s="9">
        <v>5.125</v>
      </c>
      <c r="X208" s="20">
        <f t="shared" si="54"/>
        <v>95.767334620382144</v>
      </c>
      <c r="Y208" s="4">
        <f t="shared" si="52"/>
        <v>0</v>
      </c>
      <c r="Z208" s="6">
        <v>109.40232352389687</v>
      </c>
      <c r="AA208" s="5">
        <v>87.982637204721769</v>
      </c>
      <c r="AB208" s="3">
        <f t="shared" si="53"/>
        <v>80.421177878825972</v>
      </c>
      <c r="AC208" s="4">
        <f t="shared" si="45"/>
        <v>0</v>
      </c>
      <c r="AD208" s="3">
        <f t="shared" si="46"/>
        <v>0</v>
      </c>
      <c r="AE208" s="2">
        <v>1</v>
      </c>
      <c r="AF208" s="1" t="str">
        <f t="shared" si="47"/>
        <v>14625</v>
      </c>
    </row>
    <row r="209" spans="1:32" ht="18" x14ac:dyDescent="0.2">
      <c r="A209" s="16" t="s">
        <v>470</v>
      </c>
      <c r="B209" s="16" t="s">
        <v>469</v>
      </c>
      <c r="C209" s="11">
        <v>6603</v>
      </c>
      <c r="D209" s="11">
        <v>6631</v>
      </c>
      <c r="E209" s="11">
        <v>28</v>
      </c>
      <c r="F209" s="15">
        <v>2.1779440468445022</v>
      </c>
      <c r="G209" s="14">
        <f t="shared" si="42"/>
        <v>12.856161314413741</v>
      </c>
      <c r="H209" s="4">
        <f t="shared" si="43"/>
        <v>1</v>
      </c>
      <c r="I209" s="11">
        <v>3433</v>
      </c>
      <c r="J209" s="11">
        <v>3455</v>
      </c>
      <c r="K209" s="23">
        <f t="shared" si="48"/>
        <v>22</v>
      </c>
      <c r="L209" s="25">
        <f t="shared" si="49"/>
        <v>1.711241751092109</v>
      </c>
      <c r="M209" s="4">
        <f t="shared" si="50"/>
        <v>0</v>
      </c>
      <c r="N209" s="11">
        <v>295</v>
      </c>
      <c r="O209" s="12">
        <v>8.6030912802566348E-2</v>
      </c>
      <c r="P209" s="11">
        <v>6695</v>
      </c>
      <c r="Q209" s="11">
        <v>-29.385511575802841</v>
      </c>
      <c r="R209" s="11">
        <v>29.333333333333332</v>
      </c>
      <c r="S209" s="11">
        <v>1.3333333333333333</v>
      </c>
      <c r="T209" s="23">
        <f t="shared" si="44"/>
        <v>352.38551157580287</v>
      </c>
      <c r="U209" s="22">
        <f t="shared" si="41"/>
        <v>0.10199291217823528</v>
      </c>
      <c r="V209" s="4">
        <f t="shared" si="51"/>
        <v>0</v>
      </c>
      <c r="W209" s="9">
        <v>5.3949999999999996</v>
      </c>
      <c r="X209" s="20">
        <f t="shared" si="54"/>
        <v>100.81263810282178</v>
      </c>
      <c r="Y209" s="4">
        <f t="shared" si="52"/>
        <v>0</v>
      </c>
      <c r="Z209" s="6">
        <v>101.19131567251019</v>
      </c>
      <c r="AA209" s="5">
        <v>106.16881556126746</v>
      </c>
      <c r="AB209" s="3">
        <f t="shared" si="53"/>
        <v>104.91890025905599</v>
      </c>
      <c r="AC209" s="4">
        <f t="shared" si="45"/>
        <v>1</v>
      </c>
      <c r="AD209" s="3">
        <f t="shared" si="46"/>
        <v>2</v>
      </c>
      <c r="AE209" s="2">
        <v>1</v>
      </c>
      <c r="AF209" s="1" t="str">
        <f t="shared" si="47"/>
        <v>14625</v>
      </c>
    </row>
    <row r="210" spans="1:32" ht="18" x14ac:dyDescent="0.2">
      <c r="A210" s="16" t="s">
        <v>468</v>
      </c>
      <c r="B210" s="16" t="s">
        <v>467</v>
      </c>
      <c r="C210" s="11">
        <v>4113</v>
      </c>
      <c r="D210" s="11">
        <v>4073</v>
      </c>
      <c r="E210" s="11">
        <v>-40</v>
      </c>
      <c r="F210" s="15">
        <v>2.3469046291132183</v>
      </c>
      <c r="G210" s="14">
        <f t="shared" si="42"/>
        <v>-17.043726235741442</v>
      </c>
      <c r="H210" s="4">
        <f t="shared" si="43"/>
        <v>0</v>
      </c>
      <c r="I210" s="11">
        <v>1913</v>
      </c>
      <c r="J210" s="11">
        <v>1930</v>
      </c>
      <c r="K210" s="23">
        <f t="shared" si="48"/>
        <v>17</v>
      </c>
      <c r="L210" s="25">
        <f t="shared" si="49"/>
        <v>-0.99743446737311781</v>
      </c>
      <c r="M210" s="4">
        <f t="shared" si="50"/>
        <v>0</v>
      </c>
      <c r="N210" s="11">
        <v>92</v>
      </c>
      <c r="O210" s="12">
        <v>4.8066875653082548E-2</v>
      </c>
      <c r="P210" s="11">
        <v>4208</v>
      </c>
      <c r="Q210" s="11">
        <v>-57.522576045627368</v>
      </c>
      <c r="R210" s="11">
        <v>26</v>
      </c>
      <c r="S210" s="11">
        <v>0</v>
      </c>
      <c r="T210" s="23">
        <f t="shared" si="44"/>
        <v>175.52257604562737</v>
      </c>
      <c r="U210" s="22">
        <f t="shared" si="41"/>
        <v>9.0944339920014189E-2</v>
      </c>
      <c r="V210" s="4">
        <f t="shared" si="51"/>
        <v>0</v>
      </c>
      <c r="W210" s="9">
        <v>5.2850000000000001</v>
      </c>
      <c r="X210" s="20">
        <f t="shared" si="54"/>
        <v>98.757144091457491</v>
      </c>
      <c r="Y210" s="4">
        <f t="shared" si="52"/>
        <v>0</v>
      </c>
      <c r="Z210" s="6">
        <v>104.67744850725435</v>
      </c>
      <c r="AA210" s="5">
        <v>96.676218250065673</v>
      </c>
      <c r="AB210" s="3">
        <f t="shared" si="53"/>
        <v>92.356299879974443</v>
      </c>
      <c r="AC210" s="4">
        <f t="shared" si="45"/>
        <v>0</v>
      </c>
      <c r="AD210" s="3">
        <f t="shared" si="46"/>
        <v>0</v>
      </c>
      <c r="AE210" s="2">
        <v>1</v>
      </c>
      <c r="AF210" s="1" t="str">
        <f t="shared" si="47"/>
        <v>14625</v>
      </c>
    </row>
    <row r="211" spans="1:32" ht="18" x14ac:dyDescent="0.2">
      <c r="A211" s="16" t="s">
        <v>466</v>
      </c>
      <c r="B211" s="16" t="s">
        <v>465</v>
      </c>
      <c r="C211" s="11">
        <v>2377</v>
      </c>
      <c r="D211" s="11">
        <v>2322</v>
      </c>
      <c r="E211" s="11">
        <v>-55</v>
      </c>
      <c r="F211" s="15">
        <v>2.4055666003976142</v>
      </c>
      <c r="G211" s="14">
        <f t="shared" si="42"/>
        <v>-22.863636363636363</v>
      </c>
      <c r="H211" s="4">
        <f t="shared" si="43"/>
        <v>0</v>
      </c>
      <c r="I211" s="11">
        <v>1121</v>
      </c>
      <c r="J211" s="11">
        <v>1123</v>
      </c>
      <c r="K211" s="23">
        <f t="shared" si="48"/>
        <v>2</v>
      </c>
      <c r="L211" s="25">
        <f t="shared" si="49"/>
        <v>-8.74751491053678E-2</v>
      </c>
      <c r="M211" s="4">
        <f t="shared" si="50"/>
        <v>0</v>
      </c>
      <c r="N211" s="11">
        <v>95</v>
      </c>
      <c r="O211" s="12">
        <v>8.4444444444444447E-2</v>
      </c>
      <c r="P211" s="11">
        <v>2420</v>
      </c>
      <c r="Q211" s="11">
        <v>-40.738842975206616</v>
      </c>
      <c r="R211" s="11">
        <v>2.6666666666666665</v>
      </c>
      <c r="S211" s="11">
        <v>0</v>
      </c>
      <c r="T211" s="23">
        <f t="shared" si="44"/>
        <v>138.40550964187327</v>
      </c>
      <c r="U211" s="22">
        <f t="shared" si="41"/>
        <v>0.12324622408002962</v>
      </c>
      <c r="V211" s="4">
        <f t="shared" si="51"/>
        <v>0</v>
      </c>
      <c r="W211" s="9">
        <v>4.88</v>
      </c>
      <c r="X211" s="20">
        <f t="shared" si="54"/>
        <v>91.189188867798023</v>
      </c>
      <c r="Y211" s="4">
        <f t="shared" si="52"/>
        <v>0</v>
      </c>
      <c r="Z211" s="6">
        <v>98.913486499065584</v>
      </c>
      <c r="AA211" s="5">
        <v>88.067490122006348</v>
      </c>
      <c r="AB211" s="3">
        <f t="shared" si="53"/>
        <v>89.034865961213796</v>
      </c>
      <c r="AC211" s="4">
        <f t="shared" si="45"/>
        <v>0</v>
      </c>
      <c r="AD211" s="3">
        <f t="shared" si="46"/>
        <v>0</v>
      </c>
      <c r="AE211" s="2">
        <v>1</v>
      </c>
      <c r="AF211" s="1" t="str">
        <f t="shared" si="47"/>
        <v>14625</v>
      </c>
    </row>
    <row r="212" spans="1:32" ht="18" x14ac:dyDescent="0.2">
      <c r="A212" s="16" t="s">
        <v>464</v>
      </c>
      <c r="B212" s="16" t="s">
        <v>463</v>
      </c>
      <c r="C212" s="11">
        <v>35019</v>
      </c>
      <c r="D212" s="11">
        <v>33843</v>
      </c>
      <c r="E212" s="11">
        <v>-1176</v>
      </c>
      <c r="F212" s="15">
        <v>1.8617613694957202</v>
      </c>
      <c r="G212" s="14">
        <f t="shared" si="42"/>
        <v>-631.65989974243223</v>
      </c>
      <c r="H212" s="4">
        <f t="shared" si="43"/>
        <v>0</v>
      </c>
      <c r="I212" s="11">
        <v>21003</v>
      </c>
      <c r="J212" s="11">
        <v>20263</v>
      </c>
      <c r="K212" s="23">
        <f t="shared" si="48"/>
        <v>-740</v>
      </c>
      <c r="L212" s="25">
        <f t="shared" si="49"/>
        <v>1.1715165080160144</v>
      </c>
      <c r="M212" s="4">
        <f t="shared" si="50"/>
        <v>1</v>
      </c>
      <c r="N212" s="11">
        <v>1483</v>
      </c>
      <c r="O212" s="12">
        <v>7.0321020437194751E-2</v>
      </c>
      <c r="P212" s="11">
        <v>36107</v>
      </c>
      <c r="Q212" s="11">
        <v>-1216.0527321571994</v>
      </c>
      <c r="R212" s="11">
        <v>326</v>
      </c>
      <c r="S212" s="11">
        <v>1334.6666666666667</v>
      </c>
      <c r="T212" s="23">
        <f t="shared" si="44"/>
        <v>1690.3860654905327</v>
      </c>
      <c r="U212" s="22">
        <f t="shared" ref="U212:U275" si="55">(T212/J212)</f>
        <v>8.3422300029143401E-2</v>
      </c>
      <c r="V212" s="4">
        <f t="shared" si="51"/>
        <v>0</v>
      </c>
      <c r="W212" s="9">
        <v>4.97</v>
      </c>
      <c r="X212" s="20">
        <f t="shared" si="54"/>
        <v>92.870956695277897</v>
      </c>
      <c r="Y212" s="4">
        <f t="shared" si="52"/>
        <v>0</v>
      </c>
      <c r="Z212" s="6">
        <v>93.618688855075277</v>
      </c>
      <c r="AA212" s="5">
        <v>94.733978014756318</v>
      </c>
      <c r="AB212" s="3">
        <f t="shared" si="53"/>
        <v>101.1913103818486</v>
      </c>
      <c r="AC212" s="4">
        <f t="shared" si="45"/>
        <v>1</v>
      </c>
      <c r="AD212" s="3">
        <f t="shared" si="46"/>
        <v>2</v>
      </c>
      <c r="AE212" s="2">
        <v>1</v>
      </c>
      <c r="AF212" s="1" t="str">
        <f t="shared" si="47"/>
        <v>14625</v>
      </c>
    </row>
    <row r="213" spans="1:32" ht="18" x14ac:dyDescent="0.2">
      <c r="A213" s="16" t="s">
        <v>462</v>
      </c>
      <c r="B213" s="16" t="s">
        <v>461</v>
      </c>
      <c r="C213" s="11">
        <v>15432</v>
      </c>
      <c r="D213" s="11">
        <v>15202</v>
      </c>
      <c r="E213" s="11">
        <v>-230</v>
      </c>
      <c r="F213" s="15">
        <v>2.024162120031177</v>
      </c>
      <c r="G213" s="14">
        <f t="shared" si="42"/>
        <v>-113.62726222564497</v>
      </c>
      <c r="H213" s="4">
        <f t="shared" si="43"/>
        <v>0</v>
      </c>
      <c r="I213" s="11">
        <v>8711</v>
      </c>
      <c r="J213" s="11">
        <v>8755</v>
      </c>
      <c r="K213" s="23">
        <f t="shared" si="48"/>
        <v>44</v>
      </c>
      <c r="L213" s="25">
        <f t="shared" si="49"/>
        <v>-0.38723101426683387</v>
      </c>
      <c r="M213" s="4">
        <f t="shared" si="50"/>
        <v>0</v>
      </c>
      <c r="N213" s="11">
        <v>807</v>
      </c>
      <c r="O213" s="12">
        <v>9.3554370507767215E-2</v>
      </c>
      <c r="P213" s="11">
        <v>15582</v>
      </c>
      <c r="Q213" s="11">
        <v>-187.73199845976126</v>
      </c>
      <c r="R213" s="11">
        <v>59.666666666666664</v>
      </c>
      <c r="S213" s="11">
        <v>0</v>
      </c>
      <c r="T213" s="23">
        <f t="shared" si="44"/>
        <v>1054.3986651264279</v>
      </c>
      <c r="U213" s="22">
        <f t="shared" si="55"/>
        <v>0.12043388522289296</v>
      </c>
      <c r="V213" s="4">
        <f t="shared" si="51"/>
        <v>0</v>
      </c>
      <c r="W213" s="9">
        <v>5.24</v>
      </c>
      <c r="X213" s="20">
        <f t="shared" si="54"/>
        <v>97.916260177717547</v>
      </c>
      <c r="Y213" s="4">
        <f t="shared" si="52"/>
        <v>0</v>
      </c>
      <c r="Z213" s="6">
        <v>92.608547960078781</v>
      </c>
      <c r="AA213" s="5">
        <v>96.658540558964717</v>
      </c>
      <c r="AB213" s="3">
        <f t="shared" si="53"/>
        <v>104.37323841923512</v>
      </c>
      <c r="AC213" s="4">
        <f t="shared" si="45"/>
        <v>1</v>
      </c>
      <c r="AD213" s="3">
        <f t="shared" si="46"/>
        <v>1</v>
      </c>
      <c r="AE213" s="2">
        <v>1</v>
      </c>
      <c r="AF213" s="1" t="str">
        <f t="shared" si="47"/>
        <v>14625</v>
      </c>
    </row>
    <row r="214" spans="1:32" ht="18" x14ac:dyDescent="0.2">
      <c r="A214" s="16" t="s">
        <v>460</v>
      </c>
      <c r="B214" s="16" t="s">
        <v>459</v>
      </c>
      <c r="C214" s="11">
        <v>4362</v>
      </c>
      <c r="D214" s="11">
        <v>4429</v>
      </c>
      <c r="E214" s="11">
        <v>67</v>
      </c>
      <c r="F214" s="15">
        <v>2.0640417457305502</v>
      </c>
      <c r="G214" s="14">
        <f t="shared" si="42"/>
        <v>32.460583773845094</v>
      </c>
      <c r="H214" s="4">
        <f t="shared" si="43"/>
        <v>1</v>
      </c>
      <c r="I214" s="11">
        <v>2435</v>
      </c>
      <c r="J214" s="11">
        <v>2466</v>
      </c>
      <c r="K214" s="23">
        <f t="shared" si="48"/>
        <v>31</v>
      </c>
      <c r="L214" s="25">
        <f t="shared" si="49"/>
        <v>0.95500438981562774</v>
      </c>
      <c r="M214" s="4">
        <f t="shared" si="50"/>
        <v>1</v>
      </c>
      <c r="N214" s="11">
        <v>284</v>
      </c>
      <c r="O214" s="12">
        <v>0.11716171617161716</v>
      </c>
      <c r="P214" s="11">
        <v>4351</v>
      </c>
      <c r="Q214" s="11">
        <v>37.789933348655481</v>
      </c>
      <c r="R214" s="11">
        <v>47</v>
      </c>
      <c r="S214" s="11">
        <v>1</v>
      </c>
      <c r="T214" s="23">
        <f t="shared" si="44"/>
        <v>292.2100666513445</v>
      </c>
      <c r="U214" s="22">
        <f t="shared" si="55"/>
        <v>0.11849556636307564</v>
      </c>
      <c r="V214" s="4">
        <f t="shared" si="51"/>
        <v>0</v>
      </c>
      <c r="W214" s="9">
        <v>5.43</v>
      </c>
      <c r="X214" s="20">
        <f t="shared" si="54"/>
        <v>101.46665892461952</v>
      </c>
      <c r="Y214" s="4">
        <f t="shared" si="52"/>
        <v>0</v>
      </c>
      <c r="Z214" s="6">
        <v>100.88110821638114</v>
      </c>
      <c r="AA214" s="5">
        <v>95.155168220118227</v>
      </c>
      <c r="AB214" s="3">
        <f t="shared" si="53"/>
        <v>94.324071079808846</v>
      </c>
      <c r="AC214" s="4">
        <f t="shared" si="45"/>
        <v>0</v>
      </c>
      <c r="AD214" s="3">
        <f t="shared" si="46"/>
        <v>2</v>
      </c>
      <c r="AE214" s="2">
        <v>1</v>
      </c>
      <c r="AF214" s="1" t="str">
        <f t="shared" si="47"/>
        <v>14625</v>
      </c>
    </row>
    <row r="215" spans="1:32" ht="18" x14ac:dyDescent="0.2">
      <c r="A215" s="16" t="s">
        <v>458</v>
      </c>
      <c r="B215" s="16" t="s">
        <v>457</v>
      </c>
      <c r="C215" s="11">
        <v>3669</v>
      </c>
      <c r="D215" s="11">
        <v>3511</v>
      </c>
      <c r="E215" s="11">
        <v>-158</v>
      </c>
      <c r="F215" s="15">
        <v>2.2353643966547194</v>
      </c>
      <c r="G215" s="14">
        <f t="shared" si="42"/>
        <v>-70.681988241582033</v>
      </c>
      <c r="H215" s="4">
        <f t="shared" si="43"/>
        <v>0</v>
      </c>
      <c r="I215" s="11">
        <v>1951</v>
      </c>
      <c r="J215" s="11">
        <v>1963</v>
      </c>
      <c r="K215" s="23">
        <f t="shared" si="48"/>
        <v>12</v>
      </c>
      <c r="L215" s="25">
        <f t="shared" si="49"/>
        <v>-0.16977451113833314</v>
      </c>
      <c r="M215" s="4">
        <f t="shared" si="50"/>
        <v>0</v>
      </c>
      <c r="N215" s="11">
        <v>247</v>
      </c>
      <c r="O215" s="12">
        <v>0.12627811860940696</v>
      </c>
      <c r="P215" s="11">
        <v>3742</v>
      </c>
      <c r="Q215" s="11">
        <v>-103.33885622661677</v>
      </c>
      <c r="R215" s="11">
        <v>16</v>
      </c>
      <c r="S215" s="11">
        <v>1.6666666666666665</v>
      </c>
      <c r="T215" s="23">
        <f t="shared" si="44"/>
        <v>364.67218955995008</v>
      </c>
      <c r="U215" s="22">
        <f t="shared" si="55"/>
        <v>0.18577289330613861</v>
      </c>
      <c r="V215" s="4">
        <f t="shared" si="51"/>
        <v>0</v>
      </c>
      <c r="W215" s="9">
        <v>4.88</v>
      </c>
      <c r="X215" s="20">
        <f t="shared" si="54"/>
        <v>91.189188867798023</v>
      </c>
      <c r="Y215" s="4">
        <f t="shared" si="52"/>
        <v>0</v>
      </c>
      <c r="Z215" s="6">
        <v>93.562557703875285</v>
      </c>
      <c r="AA215" s="5">
        <v>88.067490122006348</v>
      </c>
      <c r="AB215" s="3">
        <f t="shared" si="53"/>
        <v>94.12685189810567</v>
      </c>
      <c r="AC215" s="4">
        <f t="shared" si="45"/>
        <v>0</v>
      </c>
      <c r="AD215" s="3">
        <f t="shared" si="46"/>
        <v>0</v>
      </c>
      <c r="AE215" s="2">
        <v>1</v>
      </c>
      <c r="AF215" s="1" t="str">
        <f t="shared" si="47"/>
        <v>14625</v>
      </c>
    </row>
    <row r="216" spans="1:32" ht="18" x14ac:dyDescent="0.2">
      <c r="A216" s="16" t="s">
        <v>456</v>
      </c>
      <c r="B216" s="16" t="s">
        <v>455</v>
      </c>
      <c r="C216" s="11">
        <v>2644</v>
      </c>
      <c r="D216" s="11">
        <v>2579</v>
      </c>
      <c r="E216" s="11">
        <v>-65</v>
      </c>
      <c r="F216" s="15">
        <v>2.4121320249776983</v>
      </c>
      <c r="G216" s="14">
        <f t="shared" si="42"/>
        <v>-26.947115384615387</v>
      </c>
      <c r="H216" s="4">
        <f t="shared" si="43"/>
        <v>0</v>
      </c>
      <c r="I216" s="11">
        <v>1244</v>
      </c>
      <c r="J216" s="11">
        <v>1245</v>
      </c>
      <c r="K216" s="23">
        <f t="shared" si="48"/>
        <v>1</v>
      </c>
      <c r="L216" s="25">
        <f t="shared" si="49"/>
        <v>-3.7109723461195357E-2</v>
      </c>
      <c r="M216" s="4">
        <f t="shared" si="50"/>
        <v>0</v>
      </c>
      <c r="N216" s="11">
        <v>87</v>
      </c>
      <c r="O216" s="12">
        <v>6.9879518072289162E-2</v>
      </c>
      <c r="P216" s="11">
        <v>2704</v>
      </c>
      <c r="Q216" s="11">
        <v>-51.821375739644978</v>
      </c>
      <c r="R216" s="11">
        <v>2.333333333333333</v>
      </c>
      <c r="S216" s="11">
        <v>0</v>
      </c>
      <c r="T216" s="23">
        <f t="shared" si="44"/>
        <v>141.15470907297831</v>
      </c>
      <c r="U216" s="22">
        <f t="shared" si="55"/>
        <v>0.113377276363838</v>
      </c>
      <c r="V216" s="4">
        <f t="shared" si="51"/>
        <v>0</v>
      </c>
      <c r="W216" s="9">
        <v>4.88</v>
      </c>
      <c r="X216" s="20">
        <f t="shared" si="54"/>
        <v>91.189188867798023</v>
      </c>
      <c r="Y216" s="4">
        <f t="shared" si="52"/>
        <v>0</v>
      </c>
      <c r="Z216" s="6">
        <v>98.083777953612923</v>
      </c>
      <c r="AA216" s="5">
        <v>88.067490122006348</v>
      </c>
      <c r="AB216" s="3">
        <f t="shared" si="53"/>
        <v>89.788028111698949</v>
      </c>
      <c r="AC216" s="4">
        <f t="shared" si="45"/>
        <v>0</v>
      </c>
      <c r="AD216" s="3">
        <f t="shared" si="46"/>
        <v>0</v>
      </c>
      <c r="AE216" s="2">
        <v>1</v>
      </c>
      <c r="AF216" s="1" t="str">
        <f t="shared" si="47"/>
        <v>14625</v>
      </c>
    </row>
    <row r="217" spans="1:32" ht="18" x14ac:dyDescent="0.2">
      <c r="A217" s="16" t="s">
        <v>454</v>
      </c>
      <c r="B217" s="16" t="s">
        <v>453</v>
      </c>
      <c r="C217" s="11">
        <v>1928</v>
      </c>
      <c r="D217" s="11">
        <v>1890</v>
      </c>
      <c r="E217" s="11">
        <v>-38</v>
      </c>
      <c r="F217" s="15">
        <v>2.3520097442143726</v>
      </c>
      <c r="G217" s="14">
        <f t="shared" si="42"/>
        <v>-16.15639564992232</v>
      </c>
      <c r="H217" s="4">
        <f t="shared" si="43"/>
        <v>0</v>
      </c>
      <c r="I217" s="11">
        <v>871</v>
      </c>
      <c r="J217" s="11">
        <v>878</v>
      </c>
      <c r="K217" s="23">
        <f t="shared" si="48"/>
        <v>7</v>
      </c>
      <c r="L217" s="25">
        <f t="shared" si="49"/>
        <v>-0.43326495288159494</v>
      </c>
      <c r="M217" s="4">
        <f t="shared" si="50"/>
        <v>0</v>
      </c>
      <c r="N217" s="11">
        <v>33</v>
      </c>
      <c r="O217" s="12">
        <v>3.7974683544303799E-2</v>
      </c>
      <c r="P217" s="11">
        <v>1931</v>
      </c>
      <c r="Q217" s="11">
        <v>-17.431900569653031</v>
      </c>
      <c r="R217" s="11">
        <v>9.6666666666666661</v>
      </c>
      <c r="S217" s="11">
        <v>0</v>
      </c>
      <c r="T217" s="23">
        <f t="shared" si="44"/>
        <v>60.098567236319695</v>
      </c>
      <c r="U217" s="22">
        <f t="shared" si="55"/>
        <v>6.8449393207653406E-2</v>
      </c>
      <c r="V217" s="4">
        <f t="shared" si="51"/>
        <v>0</v>
      </c>
      <c r="W217" s="9">
        <v>5.2850000000000001</v>
      </c>
      <c r="X217" s="20">
        <f t="shared" si="54"/>
        <v>98.757144091457491</v>
      </c>
      <c r="Y217" s="4">
        <f t="shared" si="52"/>
        <v>0</v>
      </c>
      <c r="Z217" s="6">
        <v>110.78666651446032</v>
      </c>
      <c r="AA217" s="5">
        <v>96.676218250065673</v>
      </c>
      <c r="AB217" s="3">
        <f t="shared" si="53"/>
        <v>87.263405689209989</v>
      </c>
      <c r="AC217" s="4">
        <f t="shared" si="45"/>
        <v>0</v>
      </c>
      <c r="AD217" s="3">
        <f t="shared" si="46"/>
        <v>0</v>
      </c>
      <c r="AE217" s="2">
        <v>1</v>
      </c>
      <c r="AF217" s="1" t="str">
        <f t="shared" si="47"/>
        <v>14625</v>
      </c>
    </row>
    <row r="218" spans="1:32" ht="18" x14ac:dyDescent="0.2">
      <c r="A218" s="16" t="s">
        <v>452</v>
      </c>
      <c r="B218" s="16" t="s">
        <v>451</v>
      </c>
      <c r="C218" s="11">
        <v>8992</v>
      </c>
      <c r="D218" s="11">
        <v>8590</v>
      </c>
      <c r="E218" s="11">
        <v>-402</v>
      </c>
      <c r="F218" s="15">
        <v>2.0543698045383061</v>
      </c>
      <c r="G218" s="14">
        <f t="shared" si="42"/>
        <v>-195.68044619422571</v>
      </c>
      <c r="H218" s="4">
        <f t="shared" si="43"/>
        <v>0</v>
      </c>
      <c r="I218" s="11">
        <v>4881</v>
      </c>
      <c r="J218" s="11">
        <v>4880</v>
      </c>
      <c r="K218" s="23">
        <f t="shared" si="48"/>
        <v>-1</v>
      </c>
      <c r="L218" s="25">
        <f t="shared" si="49"/>
        <v>5.1103726481052389E-3</v>
      </c>
      <c r="M218" s="4">
        <f t="shared" si="50"/>
        <v>0</v>
      </c>
      <c r="N218" s="11">
        <v>319</v>
      </c>
      <c r="O218" s="12">
        <v>6.5315315315315314E-2</v>
      </c>
      <c r="P218" s="11">
        <v>9144</v>
      </c>
      <c r="Q218" s="11">
        <v>-269.66907261592297</v>
      </c>
      <c r="R218" s="11">
        <v>9</v>
      </c>
      <c r="S218" s="11">
        <v>5</v>
      </c>
      <c r="T218" s="23">
        <f t="shared" si="44"/>
        <v>592.66907261592291</v>
      </c>
      <c r="U218" s="22">
        <f t="shared" si="55"/>
        <v>0.12144858045408256</v>
      </c>
      <c r="V218" s="4">
        <f t="shared" si="51"/>
        <v>0</v>
      </c>
      <c r="W218" s="9">
        <v>4.8</v>
      </c>
      <c r="X218" s="20">
        <f t="shared" si="54"/>
        <v>89.69428413226035</v>
      </c>
      <c r="Y218" s="4">
        <f t="shared" si="52"/>
        <v>0</v>
      </c>
      <c r="Z218" s="6">
        <v>87.94160611463812</v>
      </c>
      <c r="AA218" s="5">
        <v>95.920689104316125</v>
      </c>
      <c r="AB218" s="3">
        <f t="shared" si="53"/>
        <v>109.0731604097345</v>
      </c>
      <c r="AC218" s="4">
        <f t="shared" si="45"/>
        <v>1</v>
      </c>
      <c r="AD218" s="3">
        <f t="shared" si="46"/>
        <v>1</v>
      </c>
      <c r="AE218" s="2">
        <v>1</v>
      </c>
      <c r="AF218" s="1" t="str">
        <f t="shared" si="47"/>
        <v>14625</v>
      </c>
    </row>
    <row r="219" spans="1:32" ht="18" x14ac:dyDescent="0.2">
      <c r="A219" s="16" t="s">
        <v>450</v>
      </c>
      <c r="B219" s="16" t="s">
        <v>449</v>
      </c>
      <c r="C219" s="11">
        <v>1632</v>
      </c>
      <c r="D219" s="11">
        <v>1595</v>
      </c>
      <c r="E219" s="11">
        <v>-37</v>
      </c>
      <c r="F219" s="15">
        <v>2.2882758620689656</v>
      </c>
      <c r="G219" s="14">
        <f t="shared" si="42"/>
        <v>-16.169379144062688</v>
      </c>
      <c r="H219" s="4">
        <f t="shared" si="43"/>
        <v>0</v>
      </c>
      <c r="I219" s="11">
        <v>784</v>
      </c>
      <c r="J219" s="11">
        <v>794</v>
      </c>
      <c r="K219" s="23">
        <f t="shared" si="48"/>
        <v>10</v>
      </c>
      <c r="L219" s="25">
        <f t="shared" si="49"/>
        <v>-0.61845293569431503</v>
      </c>
      <c r="M219" s="4">
        <f t="shared" si="50"/>
        <v>0</v>
      </c>
      <c r="N219" s="11">
        <v>45</v>
      </c>
      <c r="O219" s="12">
        <v>5.6890012642225034E-2</v>
      </c>
      <c r="P219" s="11">
        <v>1659</v>
      </c>
      <c r="Q219" s="11">
        <v>-27.968655816757082</v>
      </c>
      <c r="R219" s="11">
        <v>10</v>
      </c>
      <c r="S219" s="11">
        <v>0</v>
      </c>
      <c r="T219" s="23">
        <f t="shared" si="44"/>
        <v>82.968655816757078</v>
      </c>
      <c r="U219" s="22">
        <f t="shared" si="55"/>
        <v>0.10449452873646987</v>
      </c>
      <c r="V219" s="4">
        <f t="shared" si="51"/>
        <v>0</v>
      </c>
      <c r="W219" s="9">
        <v>5.2850000000000001</v>
      </c>
      <c r="X219" s="20">
        <f t="shared" si="54"/>
        <v>98.757144091457491</v>
      </c>
      <c r="Y219" s="4">
        <f t="shared" si="52"/>
        <v>0</v>
      </c>
      <c r="Z219" s="6">
        <v>107.37728293473334</v>
      </c>
      <c r="AA219" s="5">
        <v>96.676218250065673</v>
      </c>
      <c r="AB219" s="3">
        <f t="shared" si="53"/>
        <v>90.034144660587046</v>
      </c>
      <c r="AC219" s="4">
        <f t="shared" si="45"/>
        <v>0</v>
      </c>
      <c r="AD219" s="3">
        <f t="shared" si="46"/>
        <v>0</v>
      </c>
      <c r="AE219" s="2">
        <v>1</v>
      </c>
      <c r="AF219" s="1" t="str">
        <f t="shared" si="47"/>
        <v>14625</v>
      </c>
    </row>
    <row r="220" spans="1:32" ht="18" x14ac:dyDescent="0.2">
      <c r="A220" s="16" t="s">
        <v>448</v>
      </c>
      <c r="B220" s="16" t="s">
        <v>447</v>
      </c>
      <c r="C220" s="11">
        <v>5637</v>
      </c>
      <c r="D220" s="11">
        <v>5393</v>
      </c>
      <c r="E220" s="11">
        <v>-244</v>
      </c>
      <c r="F220" s="15">
        <v>2.2702702702702702</v>
      </c>
      <c r="G220" s="14">
        <f t="shared" si="42"/>
        <v>-107.47619047619048</v>
      </c>
      <c r="H220" s="4">
        <f t="shared" si="43"/>
        <v>0</v>
      </c>
      <c r="I220" s="11">
        <v>2732</v>
      </c>
      <c r="J220" s="11">
        <v>2753</v>
      </c>
      <c r="K220" s="23">
        <f t="shared" si="48"/>
        <v>21</v>
      </c>
      <c r="L220" s="25">
        <f t="shared" si="49"/>
        <v>-0.19539211342490029</v>
      </c>
      <c r="M220" s="4">
        <f t="shared" si="50"/>
        <v>0</v>
      </c>
      <c r="N220" s="11">
        <v>104</v>
      </c>
      <c r="O220" s="12">
        <v>3.81651376146789E-2</v>
      </c>
      <c r="P220" s="11">
        <v>5712</v>
      </c>
      <c r="Q220" s="11">
        <v>-140.51190476190476</v>
      </c>
      <c r="R220" s="11">
        <v>29</v>
      </c>
      <c r="S220" s="11">
        <v>2</v>
      </c>
      <c r="T220" s="23">
        <f t="shared" si="44"/>
        <v>271.51190476190476</v>
      </c>
      <c r="U220" s="22">
        <f t="shared" si="55"/>
        <v>9.8624011900437611E-2</v>
      </c>
      <c r="V220" s="4">
        <f t="shared" si="51"/>
        <v>0</v>
      </c>
      <c r="W220" s="9">
        <v>4.76</v>
      </c>
      <c r="X220" s="20">
        <f t="shared" si="54"/>
        <v>88.946831764491506</v>
      </c>
      <c r="Y220" s="4">
        <f t="shared" si="52"/>
        <v>0</v>
      </c>
      <c r="Z220" s="6">
        <v>102.06900586572809</v>
      </c>
      <c r="AA220" s="5">
        <v>87.584812295423717</v>
      </c>
      <c r="AB220" s="3">
        <f t="shared" si="53"/>
        <v>85.809410557639467</v>
      </c>
      <c r="AC220" s="4">
        <f t="shared" si="45"/>
        <v>0</v>
      </c>
      <c r="AD220" s="3">
        <f t="shared" si="46"/>
        <v>0</v>
      </c>
      <c r="AE220" s="2">
        <v>1</v>
      </c>
      <c r="AF220" s="1" t="str">
        <f t="shared" si="47"/>
        <v>14625</v>
      </c>
    </row>
    <row r="221" spans="1:32" ht="18" x14ac:dyDescent="0.2">
      <c r="A221" s="16" t="s">
        <v>446</v>
      </c>
      <c r="B221" s="16" t="s">
        <v>445</v>
      </c>
      <c r="C221" s="11">
        <v>4978</v>
      </c>
      <c r="D221" s="11">
        <v>4903</v>
      </c>
      <c r="E221" s="11">
        <v>-75</v>
      </c>
      <c r="F221" s="15">
        <v>2.4150671785028792</v>
      </c>
      <c r="G221" s="14">
        <f t="shared" si="42"/>
        <v>-31.055036757401151</v>
      </c>
      <c r="H221" s="4">
        <f t="shared" si="43"/>
        <v>0</v>
      </c>
      <c r="I221" s="11">
        <v>2282</v>
      </c>
      <c r="J221" s="11">
        <v>2297</v>
      </c>
      <c r="K221" s="23">
        <f t="shared" si="48"/>
        <v>15</v>
      </c>
      <c r="L221" s="25">
        <f t="shared" si="49"/>
        <v>-0.48301343570057581</v>
      </c>
      <c r="M221" s="4">
        <f t="shared" si="50"/>
        <v>0</v>
      </c>
      <c r="N221" s="11">
        <v>130</v>
      </c>
      <c r="O221" s="12">
        <v>5.7193136823581167E-2</v>
      </c>
      <c r="P221" s="11">
        <v>5033</v>
      </c>
      <c r="Q221" s="11">
        <v>-53.828730379495326</v>
      </c>
      <c r="R221" s="11">
        <v>26</v>
      </c>
      <c r="S221" s="11">
        <v>2.333333333333333</v>
      </c>
      <c r="T221" s="23">
        <f t="shared" si="44"/>
        <v>207.49539704616197</v>
      </c>
      <c r="U221" s="22">
        <f t="shared" si="55"/>
        <v>9.0333215953923365E-2</v>
      </c>
      <c r="V221" s="4">
        <f t="shared" si="51"/>
        <v>0</v>
      </c>
      <c r="W221" s="9">
        <v>4.88</v>
      </c>
      <c r="X221" s="20">
        <f t="shared" si="54"/>
        <v>91.189188867798023</v>
      </c>
      <c r="Y221" s="4">
        <f t="shared" si="52"/>
        <v>0</v>
      </c>
      <c r="Z221" s="6">
        <v>99.846961808238262</v>
      </c>
      <c r="AA221" s="5">
        <v>88.067490122006348</v>
      </c>
      <c r="AB221" s="3">
        <f t="shared" si="53"/>
        <v>88.202473592681713</v>
      </c>
      <c r="AC221" s="4">
        <f t="shared" si="45"/>
        <v>0</v>
      </c>
      <c r="AD221" s="3">
        <f t="shared" si="46"/>
        <v>0</v>
      </c>
      <c r="AE221" s="2">
        <v>1</v>
      </c>
      <c r="AF221" s="1" t="str">
        <f t="shared" si="47"/>
        <v>14625</v>
      </c>
    </row>
    <row r="222" spans="1:32" ht="18" x14ac:dyDescent="0.2">
      <c r="A222" s="16" t="s">
        <v>444</v>
      </c>
      <c r="B222" s="16" t="s">
        <v>443</v>
      </c>
      <c r="C222" s="11">
        <v>1198</v>
      </c>
      <c r="D222" s="11">
        <v>1157</v>
      </c>
      <c r="E222" s="11">
        <v>-41</v>
      </c>
      <c r="F222" s="15">
        <v>2.8681055155875299</v>
      </c>
      <c r="G222" s="14">
        <f t="shared" si="42"/>
        <v>-14.295150501672241</v>
      </c>
      <c r="H222" s="4">
        <f t="shared" si="43"/>
        <v>0</v>
      </c>
      <c r="I222" s="11">
        <v>442</v>
      </c>
      <c r="J222" s="11">
        <v>448</v>
      </c>
      <c r="K222" s="23">
        <f t="shared" si="48"/>
        <v>6</v>
      </c>
      <c r="L222" s="25">
        <f t="shared" si="49"/>
        <v>-0.41972275837866291</v>
      </c>
      <c r="M222" s="4">
        <f t="shared" si="50"/>
        <v>0</v>
      </c>
      <c r="N222" s="11">
        <v>18</v>
      </c>
      <c r="O222" s="12">
        <v>4.1095890410958902E-2</v>
      </c>
      <c r="P222" s="11">
        <v>1196</v>
      </c>
      <c r="Q222" s="11">
        <v>-13.597826086956522</v>
      </c>
      <c r="R222" s="11">
        <v>11.666666666666666</v>
      </c>
      <c r="S222" s="11">
        <v>1</v>
      </c>
      <c r="T222" s="23">
        <f t="shared" si="44"/>
        <v>42.264492753623188</v>
      </c>
      <c r="U222" s="22">
        <f t="shared" si="55"/>
        <v>9.4340385610766048E-2</v>
      </c>
      <c r="V222" s="4">
        <f t="shared" si="51"/>
        <v>0</v>
      </c>
      <c r="W222" s="9">
        <v>5.2850000000000001</v>
      </c>
      <c r="X222" s="20">
        <f t="shared" si="54"/>
        <v>98.757144091457491</v>
      </c>
      <c r="Y222" s="4">
        <f t="shared" si="52"/>
        <v>0</v>
      </c>
      <c r="Z222" s="6">
        <v>95.398849146188013</v>
      </c>
      <c r="AA222" s="5">
        <v>96.676218250065673</v>
      </c>
      <c r="AB222" s="3">
        <f t="shared" si="53"/>
        <v>101.33897747751676</v>
      </c>
      <c r="AC222" s="4">
        <f t="shared" si="45"/>
        <v>1</v>
      </c>
      <c r="AD222" s="3">
        <f t="shared" si="46"/>
        <v>1</v>
      </c>
      <c r="AE222" s="2">
        <v>1</v>
      </c>
      <c r="AF222" s="1" t="str">
        <f t="shared" si="47"/>
        <v>14625</v>
      </c>
    </row>
    <row r="223" spans="1:32" ht="18" x14ac:dyDescent="0.2">
      <c r="A223" s="16" t="s">
        <v>442</v>
      </c>
      <c r="B223" s="16" t="s">
        <v>441</v>
      </c>
      <c r="C223" s="11">
        <v>2537</v>
      </c>
      <c r="D223" s="11">
        <v>2511</v>
      </c>
      <c r="E223" s="11">
        <v>-26</v>
      </c>
      <c r="F223" s="15">
        <v>2.4480392156862747</v>
      </c>
      <c r="G223" s="14">
        <f t="shared" si="42"/>
        <v>-10.620744893872647</v>
      </c>
      <c r="H223" s="4">
        <f t="shared" si="43"/>
        <v>0</v>
      </c>
      <c r="I223" s="11">
        <v>1123</v>
      </c>
      <c r="J223" s="11">
        <v>1135</v>
      </c>
      <c r="K223" s="23">
        <f t="shared" si="48"/>
        <v>12</v>
      </c>
      <c r="L223" s="25">
        <f t="shared" si="49"/>
        <v>-1.1298642533936651</v>
      </c>
      <c r="M223" s="4">
        <f t="shared" si="50"/>
        <v>0</v>
      </c>
      <c r="N223" s="11">
        <v>72</v>
      </c>
      <c r="O223" s="12">
        <v>6.4285714285714279E-2</v>
      </c>
      <c r="P223" s="11">
        <v>2497</v>
      </c>
      <c r="Q223" s="11">
        <v>5.7188626351621945</v>
      </c>
      <c r="R223" s="11">
        <v>21.333333333333332</v>
      </c>
      <c r="S223" s="11">
        <v>0</v>
      </c>
      <c r="T223" s="23">
        <f t="shared" si="44"/>
        <v>87.614470698171132</v>
      </c>
      <c r="U223" s="22">
        <f t="shared" si="55"/>
        <v>7.7193366253895265E-2</v>
      </c>
      <c r="V223" s="4">
        <f t="shared" si="51"/>
        <v>0</v>
      </c>
      <c r="W223" s="9">
        <v>4.88</v>
      </c>
      <c r="X223" s="20">
        <f t="shared" si="54"/>
        <v>91.189188867798023</v>
      </c>
      <c r="Y223" s="4">
        <f t="shared" si="52"/>
        <v>0</v>
      </c>
      <c r="Z223" s="6">
        <v>100.39676810962779</v>
      </c>
      <c r="AA223" s="5">
        <v>88.067490122006348</v>
      </c>
      <c r="AB223" s="3">
        <f t="shared" si="53"/>
        <v>87.719447329062888</v>
      </c>
      <c r="AC223" s="4">
        <f t="shared" si="45"/>
        <v>0</v>
      </c>
      <c r="AD223" s="3">
        <f t="shared" si="46"/>
        <v>0</v>
      </c>
      <c r="AE223" s="2">
        <v>1</v>
      </c>
      <c r="AF223" s="1" t="str">
        <f t="shared" si="47"/>
        <v>14625</v>
      </c>
    </row>
    <row r="224" spans="1:32" ht="18" x14ac:dyDescent="0.2">
      <c r="A224" s="16" t="s">
        <v>440</v>
      </c>
      <c r="B224" s="16" t="s">
        <v>439</v>
      </c>
      <c r="C224" s="11">
        <v>1712</v>
      </c>
      <c r="D224" s="11">
        <v>1644</v>
      </c>
      <c r="E224" s="11">
        <v>-68</v>
      </c>
      <c r="F224" s="15">
        <v>2.387448840381992</v>
      </c>
      <c r="G224" s="14">
        <f t="shared" si="42"/>
        <v>-28.482285714285712</v>
      </c>
      <c r="H224" s="4">
        <f t="shared" si="43"/>
        <v>0</v>
      </c>
      <c r="I224" s="11">
        <v>798</v>
      </c>
      <c r="J224" s="11">
        <v>807</v>
      </c>
      <c r="K224" s="23">
        <f t="shared" si="48"/>
        <v>9</v>
      </c>
      <c r="L224" s="25">
        <f t="shared" si="49"/>
        <v>-0.31598587593291072</v>
      </c>
      <c r="M224" s="4">
        <f t="shared" si="50"/>
        <v>0</v>
      </c>
      <c r="N224" s="11">
        <v>42</v>
      </c>
      <c r="O224" s="12">
        <v>5.2763819095477386E-2</v>
      </c>
      <c r="P224" s="11">
        <v>1750</v>
      </c>
      <c r="Q224" s="11">
        <v>-44.398857142857139</v>
      </c>
      <c r="R224" s="11">
        <v>15</v>
      </c>
      <c r="S224" s="11">
        <v>0</v>
      </c>
      <c r="T224" s="23">
        <f t="shared" si="44"/>
        <v>101.39885714285714</v>
      </c>
      <c r="U224" s="22">
        <f t="shared" si="55"/>
        <v>0.12564914144096301</v>
      </c>
      <c r="V224" s="4">
        <f t="shared" si="51"/>
        <v>0</v>
      </c>
      <c r="W224" s="9">
        <v>5.2850000000000001</v>
      </c>
      <c r="X224" s="20">
        <f t="shared" si="54"/>
        <v>98.757144091457491</v>
      </c>
      <c r="Y224" s="4">
        <f t="shared" si="52"/>
        <v>0</v>
      </c>
      <c r="Z224" s="6">
        <v>97.057385042592898</v>
      </c>
      <c r="AA224" s="5">
        <v>96.676218250065673</v>
      </c>
      <c r="AB224" s="3">
        <f t="shared" si="53"/>
        <v>99.607276878147957</v>
      </c>
      <c r="AC224" s="4">
        <f t="shared" si="45"/>
        <v>0</v>
      </c>
      <c r="AD224" s="3">
        <f t="shared" si="46"/>
        <v>0</v>
      </c>
      <c r="AE224" s="2">
        <v>1</v>
      </c>
      <c r="AF224" s="1" t="str">
        <f t="shared" si="47"/>
        <v>14625</v>
      </c>
    </row>
    <row r="225" spans="1:32" ht="18" x14ac:dyDescent="0.2">
      <c r="A225" s="16" t="s">
        <v>438</v>
      </c>
      <c r="B225" s="16" t="s">
        <v>437</v>
      </c>
      <c r="C225" s="11">
        <v>5099</v>
      </c>
      <c r="D225" s="11">
        <v>5066</v>
      </c>
      <c r="E225" s="11">
        <v>-33</v>
      </c>
      <c r="F225" s="15">
        <v>2.1727195945945947</v>
      </c>
      <c r="G225" s="14">
        <f t="shared" si="42"/>
        <v>-15.188338192419824</v>
      </c>
      <c r="H225" s="4">
        <f t="shared" si="43"/>
        <v>0</v>
      </c>
      <c r="I225" s="11">
        <v>2555</v>
      </c>
      <c r="J225" s="11">
        <v>2563</v>
      </c>
      <c r="K225" s="23">
        <f t="shared" si="48"/>
        <v>8</v>
      </c>
      <c r="L225" s="25">
        <f t="shared" si="49"/>
        <v>-0.5267199017199018</v>
      </c>
      <c r="M225" s="4">
        <f t="shared" si="50"/>
        <v>0</v>
      </c>
      <c r="N225" s="11">
        <v>143</v>
      </c>
      <c r="O225" s="12">
        <v>5.5859375000000003E-2</v>
      </c>
      <c r="P225" s="11">
        <v>5145</v>
      </c>
      <c r="Q225" s="11">
        <v>-36.359961127308061</v>
      </c>
      <c r="R225" s="11">
        <v>11</v>
      </c>
      <c r="S225" s="11">
        <v>0</v>
      </c>
      <c r="T225" s="23">
        <f t="shared" si="44"/>
        <v>190.35996112730805</v>
      </c>
      <c r="U225" s="22">
        <f t="shared" si="55"/>
        <v>7.4272321938083516E-2</v>
      </c>
      <c r="V225" s="4">
        <f t="shared" si="51"/>
        <v>0</v>
      </c>
      <c r="W225" s="9">
        <v>4.91</v>
      </c>
      <c r="X225" s="20">
        <f t="shared" si="54"/>
        <v>91.749778143624653</v>
      </c>
      <c r="Y225" s="4">
        <f t="shared" si="52"/>
        <v>0</v>
      </c>
      <c r="Z225" s="6">
        <v>95.488037468450216</v>
      </c>
      <c r="AA225" s="5">
        <v>95.099829361019573</v>
      </c>
      <c r="AB225" s="3">
        <f t="shared" si="53"/>
        <v>99.593448438440348</v>
      </c>
      <c r="AC225" s="4">
        <f t="shared" si="45"/>
        <v>0</v>
      </c>
      <c r="AD225" s="3">
        <f t="shared" si="46"/>
        <v>0</v>
      </c>
      <c r="AE225" s="2">
        <v>1</v>
      </c>
      <c r="AF225" s="1" t="str">
        <f t="shared" si="47"/>
        <v>14625</v>
      </c>
    </row>
    <row r="226" spans="1:32" ht="18" x14ac:dyDescent="0.2">
      <c r="A226" s="16" t="s">
        <v>436</v>
      </c>
      <c r="B226" s="16" t="s">
        <v>435</v>
      </c>
      <c r="C226" s="11">
        <v>2087</v>
      </c>
      <c r="D226" s="11">
        <v>2096</v>
      </c>
      <c r="E226" s="11">
        <v>9</v>
      </c>
      <c r="F226" s="15">
        <v>2.3045404208194906</v>
      </c>
      <c r="G226" s="14">
        <f t="shared" si="42"/>
        <v>3.905333974050937</v>
      </c>
      <c r="H226" s="4">
        <f t="shared" si="43"/>
        <v>1</v>
      </c>
      <c r="I226" s="11">
        <v>984</v>
      </c>
      <c r="J226" s="11">
        <v>984</v>
      </c>
      <c r="K226" s="23">
        <f t="shared" si="48"/>
        <v>0</v>
      </c>
      <c r="L226" s="25">
        <f t="shared" si="49"/>
        <v>0</v>
      </c>
      <c r="M226" s="4">
        <f t="shared" si="50"/>
        <v>1</v>
      </c>
      <c r="N226" s="11">
        <v>66</v>
      </c>
      <c r="O226" s="12">
        <v>6.7141403865717195E-2</v>
      </c>
      <c r="P226" s="11">
        <v>2081</v>
      </c>
      <c r="Q226" s="11">
        <v>6.5088899567515615</v>
      </c>
      <c r="R226" s="11">
        <v>1</v>
      </c>
      <c r="S226" s="11">
        <v>0</v>
      </c>
      <c r="T226" s="23">
        <f t="shared" si="44"/>
        <v>60.49111004324844</v>
      </c>
      <c r="U226" s="22">
        <f t="shared" si="55"/>
        <v>6.1474705328504513E-2</v>
      </c>
      <c r="V226" s="4">
        <f t="shared" si="51"/>
        <v>0</v>
      </c>
      <c r="W226" s="9">
        <v>4.91</v>
      </c>
      <c r="X226" s="20">
        <f t="shared" si="54"/>
        <v>91.749778143624653</v>
      </c>
      <c r="Y226" s="4">
        <f t="shared" si="52"/>
        <v>0</v>
      </c>
      <c r="Z226" s="6">
        <v>114.06246993188279</v>
      </c>
      <c r="AA226" s="5">
        <v>95.099829361019573</v>
      </c>
      <c r="AB226" s="3">
        <f t="shared" si="53"/>
        <v>83.375214843070154</v>
      </c>
      <c r="AC226" s="4">
        <f t="shared" si="45"/>
        <v>0</v>
      </c>
      <c r="AD226" s="3">
        <f t="shared" si="46"/>
        <v>2</v>
      </c>
      <c r="AE226" s="2">
        <v>1</v>
      </c>
      <c r="AF226" s="1" t="str">
        <f t="shared" si="47"/>
        <v>14625</v>
      </c>
    </row>
    <row r="227" spans="1:32" ht="18" x14ac:dyDescent="0.2">
      <c r="A227" s="16" t="s">
        <v>434</v>
      </c>
      <c r="B227" s="16" t="s">
        <v>433</v>
      </c>
      <c r="C227" s="11">
        <v>2369</v>
      </c>
      <c r="D227" s="11">
        <v>2406</v>
      </c>
      <c r="E227" s="11">
        <v>37</v>
      </c>
      <c r="F227" s="15">
        <v>2.2919075144508669</v>
      </c>
      <c r="G227" s="14">
        <f t="shared" si="42"/>
        <v>16.1437578814628</v>
      </c>
      <c r="H227" s="4">
        <f t="shared" si="43"/>
        <v>1</v>
      </c>
      <c r="I227" s="11">
        <v>1103</v>
      </c>
      <c r="J227" s="11">
        <v>1124</v>
      </c>
      <c r="K227" s="23">
        <f t="shared" si="48"/>
        <v>21</v>
      </c>
      <c r="L227" s="25">
        <f t="shared" si="49"/>
        <v>1.3008123730667083</v>
      </c>
      <c r="M227" s="4">
        <f t="shared" si="50"/>
        <v>0</v>
      </c>
      <c r="N227" s="11">
        <v>67</v>
      </c>
      <c r="O227" s="12">
        <v>6.0089686098654706E-2</v>
      </c>
      <c r="P227" s="11">
        <v>2379</v>
      </c>
      <c r="Q227" s="11">
        <v>11.780580075662044</v>
      </c>
      <c r="R227" s="11">
        <v>22.666666666666668</v>
      </c>
      <c r="S227" s="11">
        <v>2</v>
      </c>
      <c r="T227" s="23">
        <f t="shared" si="44"/>
        <v>75.886086591004627</v>
      </c>
      <c r="U227" s="22">
        <f t="shared" si="55"/>
        <v>6.7514311913705188E-2</v>
      </c>
      <c r="V227" s="4">
        <f t="shared" si="51"/>
        <v>0</v>
      </c>
      <c r="W227" s="9">
        <v>5.2850000000000001</v>
      </c>
      <c r="X227" s="20">
        <f t="shared" si="54"/>
        <v>98.757144091457491</v>
      </c>
      <c r="Y227" s="4">
        <f t="shared" si="52"/>
        <v>0</v>
      </c>
      <c r="Z227" s="6">
        <v>105.70689229606268</v>
      </c>
      <c r="AA227" s="5">
        <v>96.676218250065673</v>
      </c>
      <c r="AB227" s="3">
        <f t="shared" si="53"/>
        <v>91.456873010036091</v>
      </c>
      <c r="AC227" s="4">
        <f t="shared" si="45"/>
        <v>0</v>
      </c>
      <c r="AD227" s="3">
        <f t="shared" si="46"/>
        <v>1</v>
      </c>
      <c r="AE227" s="2">
        <v>1</v>
      </c>
      <c r="AF227" s="1" t="str">
        <f t="shared" si="47"/>
        <v>14625</v>
      </c>
    </row>
    <row r="228" spans="1:32" ht="18" x14ac:dyDescent="0.2">
      <c r="A228" s="16" t="s">
        <v>432</v>
      </c>
      <c r="B228" s="16" t="s">
        <v>431</v>
      </c>
      <c r="C228" s="11">
        <v>2338</v>
      </c>
      <c r="D228" s="11">
        <v>2322</v>
      </c>
      <c r="E228" s="11">
        <v>-16</v>
      </c>
      <c r="F228" s="15">
        <v>2.5429480381760339</v>
      </c>
      <c r="G228" s="14">
        <f t="shared" si="42"/>
        <v>-6.2919099249374479</v>
      </c>
      <c r="H228" s="4">
        <f t="shared" si="43"/>
        <v>0</v>
      </c>
      <c r="I228" s="11">
        <v>1007</v>
      </c>
      <c r="J228" s="11">
        <v>1011</v>
      </c>
      <c r="K228" s="23">
        <f t="shared" si="48"/>
        <v>4</v>
      </c>
      <c r="L228" s="25">
        <f t="shared" si="49"/>
        <v>-0.63573700954400847</v>
      </c>
      <c r="M228" s="4">
        <f t="shared" si="50"/>
        <v>0</v>
      </c>
      <c r="N228" s="11">
        <v>45</v>
      </c>
      <c r="O228" s="12">
        <v>4.4687189672293945E-2</v>
      </c>
      <c r="P228" s="11">
        <v>2398</v>
      </c>
      <c r="Q228" s="11">
        <v>-29.886572143452877</v>
      </c>
      <c r="R228" s="11">
        <v>6.666666666666667</v>
      </c>
      <c r="S228" s="11">
        <v>0</v>
      </c>
      <c r="T228" s="23">
        <f t="shared" si="44"/>
        <v>81.553238810119552</v>
      </c>
      <c r="U228" s="22">
        <f t="shared" si="55"/>
        <v>8.066591375877305E-2</v>
      </c>
      <c r="V228" s="4">
        <f t="shared" si="51"/>
        <v>0</v>
      </c>
      <c r="W228" s="9">
        <v>5.2850000000000001</v>
      </c>
      <c r="X228" s="20">
        <f t="shared" si="54"/>
        <v>98.757144091457491</v>
      </c>
      <c r="Y228" s="4">
        <f t="shared" si="52"/>
        <v>0</v>
      </c>
      <c r="Z228" s="6">
        <v>104.29287477031639</v>
      </c>
      <c r="AA228" s="5">
        <v>96.676218250065673</v>
      </c>
      <c r="AB228" s="3">
        <f t="shared" si="53"/>
        <v>92.696858211047655</v>
      </c>
      <c r="AC228" s="4">
        <f t="shared" si="45"/>
        <v>0</v>
      </c>
      <c r="AD228" s="3">
        <f t="shared" si="46"/>
        <v>0</v>
      </c>
      <c r="AE228" s="2">
        <v>1</v>
      </c>
      <c r="AF228" s="1" t="str">
        <f t="shared" si="47"/>
        <v>14625</v>
      </c>
    </row>
    <row r="229" spans="1:32" ht="18" x14ac:dyDescent="0.2">
      <c r="A229" s="16" t="s">
        <v>430</v>
      </c>
      <c r="B229" s="16" t="s">
        <v>429</v>
      </c>
      <c r="C229" s="11">
        <v>9861</v>
      </c>
      <c r="D229" s="11">
        <v>9941</v>
      </c>
      <c r="E229" s="11">
        <v>80</v>
      </c>
      <c r="F229" s="15">
        <v>2.2306820756854746</v>
      </c>
      <c r="G229" s="14">
        <f t="shared" si="42"/>
        <v>35.863470134091834</v>
      </c>
      <c r="H229" s="4">
        <f t="shared" si="43"/>
        <v>1</v>
      </c>
      <c r="I229" s="11">
        <v>4774</v>
      </c>
      <c r="J229" s="11">
        <v>4882</v>
      </c>
      <c r="K229" s="23">
        <f t="shared" si="48"/>
        <v>108</v>
      </c>
      <c r="L229" s="25">
        <f t="shared" si="49"/>
        <v>3.0114208021753908</v>
      </c>
      <c r="M229" s="4">
        <f t="shared" si="50"/>
        <v>0</v>
      </c>
      <c r="N229" s="11">
        <v>247</v>
      </c>
      <c r="O229" s="12">
        <v>5.2098713351613583E-2</v>
      </c>
      <c r="P229" s="11">
        <v>9844</v>
      </c>
      <c r="Q229" s="11">
        <v>43.484457537586351</v>
      </c>
      <c r="R229" s="11">
        <v>150.66666666666666</v>
      </c>
      <c r="S229" s="11">
        <v>1</v>
      </c>
      <c r="T229" s="23">
        <f t="shared" si="44"/>
        <v>353.18220912908032</v>
      </c>
      <c r="U229" s="22">
        <f t="shared" si="55"/>
        <v>7.2343754430372859E-2</v>
      </c>
      <c r="V229" s="4">
        <f t="shared" si="51"/>
        <v>0</v>
      </c>
      <c r="W229" s="9">
        <v>6.17</v>
      </c>
      <c r="X229" s="20">
        <f t="shared" si="54"/>
        <v>115.29452772834298</v>
      </c>
      <c r="Y229" s="4">
        <f t="shared" si="52"/>
        <v>1</v>
      </c>
      <c r="Z229" s="6">
        <v>118.94799848035484</v>
      </c>
      <c r="AA229" s="5">
        <v>112.29607238781708</v>
      </c>
      <c r="AB229" s="3">
        <f t="shared" si="53"/>
        <v>94.407702376230915</v>
      </c>
      <c r="AC229" s="4">
        <f t="shared" si="45"/>
        <v>0</v>
      </c>
      <c r="AD229" s="3">
        <f t="shared" si="46"/>
        <v>2</v>
      </c>
      <c r="AE229" s="2">
        <v>1</v>
      </c>
      <c r="AF229" s="1" t="str">
        <f t="shared" si="47"/>
        <v>14625</v>
      </c>
    </row>
    <row r="230" spans="1:32" ht="18" x14ac:dyDescent="0.2">
      <c r="A230" s="16" t="s">
        <v>428</v>
      </c>
      <c r="B230" s="16" t="s">
        <v>427</v>
      </c>
      <c r="C230" s="11">
        <v>2126</v>
      </c>
      <c r="D230" s="11">
        <v>2116</v>
      </c>
      <c r="E230" s="11">
        <v>-10</v>
      </c>
      <c r="F230" s="15">
        <v>2.7448717948717949</v>
      </c>
      <c r="G230" s="14">
        <f t="shared" si="42"/>
        <v>-3.6431574030826717</v>
      </c>
      <c r="H230" s="4">
        <f t="shared" si="43"/>
        <v>0</v>
      </c>
      <c r="I230" s="11">
        <v>833</v>
      </c>
      <c r="J230" s="11">
        <v>840</v>
      </c>
      <c r="K230" s="23">
        <f t="shared" si="48"/>
        <v>7</v>
      </c>
      <c r="L230" s="25">
        <f t="shared" si="49"/>
        <v>-1.9214102564102564</v>
      </c>
      <c r="M230" s="4">
        <f t="shared" si="50"/>
        <v>0</v>
      </c>
      <c r="N230" s="11">
        <v>22</v>
      </c>
      <c r="O230" s="12">
        <v>2.6570048309178744E-2</v>
      </c>
      <c r="P230" s="11">
        <v>2141</v>
      </c>
      <c r="Q230" s="11">
        <v>-9.1078935077066792</v>
      </c>
      <c r="R230" s="11">
        <v>10.666666666666666</v>
      </c>
      <c r="S230" s="11">
        <v>1</v>
      </c>
      <c r="T230" s="23">
        <f t="shared" si="44"/>
        <v>40.774560174373342</v>
      </c>
      <c r="U230" s="22">
        <f t="shared" si="55"/>
        <v>4.8541143064730168E-2</v>
      </c>
      <c r="V230" s="4">
        <f t="shared" si="51"/>
        <v>0</v>
      </c>
      <c r="W230" s="9">
        <v>5.2850000000000001</v>
      </c>
      <c r="X230" s="20">
        <f t="shared" si="54"/>
        <v>98.757144091457491</v>
      </c>
      <c r="Y230" s="4">
        <f t="shared" si="52"/>
        <v>0</v>
      </c>
      <c r="Z230" s="6">
        <v>96.178895808691152</v>
      </c>
      <c r="AA230" s="5">
        <v>96.676218250065673</v>
      </c>
      <c r="AB230" s="3">
        <f t="shared" si="53"/>
        <v>100.51708063103962</v>
      </c>
      <c r="AC230" s="4">
        <f t="shared" si="45"/>
        <v>1</v>
      </c>
      <c r="AD230" s="3">
        <f t="shared" si="46"/>
        <v>1</v>
      </c>
      <c r="AE230" s="2">
        <v>1</v>
      </c>
      <c r="AF230" s="1" t="str">
        <f t="shared" si="47"/>
        <v>14625</v>
      </c>
    </row>
    <row r="231" spans="1:32" ht="18" x14ac:dyDescent="0.2">
      <c r="A231" s="16" t="s">
        <v>426</v>
      </c>
      <c r="B231" s="16" t="s">
        <v>425</v>
      </c>
      <c r="C231" s="11">
        <v>7610</v>
      </c>
      <c r="D231" s="11">
        <v>7488</v>
      </c>
      <c r="E231" s="11">
        <v>-122</v>
      </c>
      <c r="F231" s="15">
        <v>2.1573446327683614</v>
      </c>
      <c r="G231" s="14">
        <f t="shared" si="42"/>
        <v>-56.551001702239105</v>
      </c>
      <c r="H231" s="4">
        <f t="shared" si="43"/>
        <v>0</v>
      </c>
      <c r="I231" s="11">
        <v>3967</v>
      </c>
      <c r="J231" s="11">
        <v>3982</v>
      </c>
      <c r="K231" s="23">
        <f t="shared" si="48"/>
        <v>15</v>
      </c>
      <c r="L231" s="25">
        <f t="shared" si="49"/>
        <v>-0.26524729091414279</v>
      </c>
      <c r="M231" s="4">
        <f t="shared" si="50"/>
        <v>0</v>
      </c>
      <c r="N231" s="11">
        <v>364</v>
      </c>
      <c r="O231" s="12">
        <v>9.1756995210486511E-2</v>
      </c>
      <c r="P231" s="11">
        <v>7637</v>
      </c>
      <c r="Q231" s="11">
        <v>-69.066387324865786</v>
      </c>
      <c r="R231" s="11">
        <v>23.333333333333332</v>
      </c>
      <c r="S231" s="11">
        <v>1</v>
      </c>
      <c r="T231" s="23">
        <f t="shared" si="44"/>
        <v>455.3997206581991</v>
      </c>
      <c r="U231" s="22">
        <f t="shared" si="55"/>
        <v>0.11436457073284759</v>
      </c>
      <c r="V231" s="4">
        <f t="shared" si="51"/>
        <v>0</v>
      </c>
      <c r="W231" s="9">
        <v>5.52</v>
      </c>
      <c r="X231" s="20">
        <f t="shared" si="54"/>
        <v>103.1484267520994</v>
      </c>
      <c r="Y231" s="4">
        <f t="shared" si="52"/>
        <v>0</v>
      </c>
      <c r="Z231" s="6">
        <v>103.73505563907639</v>
      </c>
      <c r="AA231" s="5">
        <v>90.283503990800924</v>
      </c>
      <c r="AB231" s="3">
        <f t="shared" si="53"/>
        <v>87.032781189150541</v>
      </c>
      <c r="AC231" s="4">
        <f t="shared" si="45"/>
        <v>0</v>
      </c>
      <c r="AD231" s="3">
        <f t="shared" si="46"/>
        <v>0</v>
      </c>
      <c r="AE231" s="2">
        <v>1</v>
      </c>
      <c r="AF231" s="1" t="str">
        <f t="shared" si="47"/>
        <v>14625</v>
      </c>
    </row>
    <row r="232" spans="1:32" ht="18" x14ac:dyDescent="0.2">
      <c r="A232" s="16" t="s">
        <v>424</v>
      </c>
      <c r="B232" s="16" t="s">
        <v>423</v>
      </c>
      <c r="C232" s="11">
        <v>854</v>
      </c>
      <c r="D232" s="11">
        <v>821</v>
      </c>
      <c r="E232" s="11">
        <v>-33</v>
      </c>
      <c r="F232" s="15">
        <v>2.3679999999999999</v>
      </c>
      <c r="G232" s="14">
        <f t="shared" si="42"/>
        <v>-13.935810810810812</v>
      </c>
      <c r="H232" s="4">
        <f t="shared" si="43"/>
        <v>0</v>
      </c>
      <c r="I232" s="11">
        <v>454</v>
      </c>
      <c r="J232" s="11">
        <v>455</v>
      </c>
      <c r="K232" s="23">
        <f t="shared" si="48"/>
        <v>1</v>
      </c>
      <c r="L232" s="25">
        <f t="shared" si="49"/>
        <v>-7.1757575757575756E-2</v>
      </c>
      <c r="M232" s="4">
        <f t="shared" si="50"/>
        <v>0</v>
      </c>
      <c r="N232" s="11">
        <v>69</v>
      </c>
      <c r="O232" s="12">
        <v>0.15131578947368421</v>
      </c>
      <c r="P232" s="11">
        <v>888</v>
      </c>
      <c r="Q232" s="11">
        <v>-28.293918918918919</v>
      </c>
      <c r="R232" s="11">
        <v>1</v>
      </c>
      <c r="S232" s="11">
        <v>0</v>
      </c>
      <c r="T232" s="23">
        <f t="shared" si="44"/>
        <v>98.293918918918919</v>
      </c>
      <c r="U232" s="22">
        <f t="shared" si="55"/>
        <v>0.21603059103059102</v>
      </c>
      <c r="V232" s="4">
        <f t="shared" si="51"/>
        <v>0</v>
      </c>
      <c r="W232" s="9">
        <v>4.88</v>
      </c>
      <c r="X232" s="20">
        <f t="shared" si="54"/>
        <v>91.189188867798023</v>
      </c>
      <c r="Y232" s="4">
        <f t="shared" si="52"/>
        <v>0</v>
      </c>
      <c r="Z232" s="6">
        <v>88.643281927996227</v>
      </c>
      <c r="AA232" s="5">
        <v>88.067490122006348</v>
      </c>
      <c r="AB232" s="3">
        <f t="shared" si="53"/>
        <v>99.35043943154362</v>
      </c>
      <c r="AC232" s="4">
        <f t="shared" si="45"/>
        <v>0</v>
      </c>
      <c r="AD232" s="3">
        <f t="shared" si="46"/>
        <v>0</v>
      </c>
      <c r="AE232" s="2">
        <v>1</v>
      </c>
      <c r="AF232" s="1" t="str">
        <f t="shared" si="47"/>
        <v>14625</v>
      </c>
    </row>
    <row r="233" spans="1:32" ht="18" x14ac:dyDescent="0.2">
      <c r="A233" s="16" t="s">
        <v>422</v>
      </c>
      <c r="B233" s="16" t="s">
        <v>421</v>
      </c>
      <c r="C233" s="11">
        <v>1109</v>
      </c>
      <c r="D233" s="11">
        <v>1103</v>
      </c>
      <c r="E233" s="11">
        <v>-6</v>
      </c>
      <c r="F233" s="15">
        <v>3.0969529085872578</v>
      </c>
      <c r="G233" s="14">
        <f t="shared" si="42"/>
        <v>-1.9373881932021466</v>
      </c>
      <c r="H233" s="4">
        <f t="shared" si="43"/>
        <v>0</v>
      </c>
      <c r="I233" s="11">
        <v>380</v>
      </c>
      <c r="J233" s="11">
        <v>392</v>
      </c>
      <c r="K233" s="23">
        <f t="shared" si="48"/>
        <v>12</v>
      </c>
      <c r="L233" s="25">
        <f t="shared" si="49"/>
        <v>-6.1939058171745156</v>
      </c>
      <c r="M233" s="4">
        <f t="shared" si="50"/>
        <v>0</v>
      </c>
      <c r="N233" s="11">
        <v>12</v>
      </c>
      <c r="O233" s="12">
        <v>3.125E-2</v>
      </c>
      <c r="P233" s="11">
        <v>1118</v>
      </c>
      <c r="Q233" s="11">
        <v>-4.8434704830053663</v>
      </c>
      <c r="R233" s="11">
        <v>14</v>
      </c>
      <c r="S233" s="11">
        <v>0</v>
      </c>
      <c r="T233" s="23">
        <f t="shared" si="44"/>
        <v>30.843470483005365</v>
      </c>
      <c r="U233" s="22">
        <f t="shared" si="55"/>
        <v>7.8682322660727971E-2</v>
      </c>
      <c r="V233" s="4">
        <f t="shared" si="51"/>
        <v>0</v>
      </c>
      <c r="W233" s="9">
        <v>5.2850000000000001</v>
      </c>
      <c r="X233" s="20">
        <f t="shared" si="54"/>
        <v>98.757144091457491</v>
      </c>
      <c r="Y233" s="4">
        <f t="shared" si="52"/>
        <v>0</v>
      </c>
      <c r="Z233" s="6">
        <v>96.619886518886133</v>
      </c>
      <c r="AA233" s="5">
        <v>96.676218250065673</v>
      </c>
      <c r="AB233" s="3">
        <f t="shared" si="53"/>
        <v>100.0583024191076</v>
      </c>
      <c r="AC233" s="4">
        <f t="shared" si="45"/>
        <v>1</v>
      </c>
      <c r="AD233" s="3">
        <f t="shared" si="46"/>
        <v>1</v>
      </c>
      <c r="AE233" s="2">
        <v>1</v>
      </c>
      <c r="AF233" s="1" t="str">
        <f t="shared" si="47"/>
        <v>14625</v>
      </c>
    </row>
    <row r="234" spans="1:32" ht="18" x14ac:dyDescent="0.2">
      <c r="A234" s="16" t="s">
        <v>420</v>
      </c>
      <c r="B234" s="16" t="s">
        <v>419</v>
      </c>
      <c r="C234" s="11">
        <v>18080</v>
      </c>
      <c r="D234" s="11">
        <v>18389</v>
      </c>
      <c r="E234" s="11">
        <v>309</v>
      </c>
      <c r="F234" s="15">
        <v>2.0350857400722022</v>
      </c>
      <c r="G234" s="14">
        <f t="shared" si="42"/>
        <v>151.83635456510893</v>
      </c>
      <c r="H234" s="4">
        <f t="shared" si="43"/>
        <v>1</v>
      </c>
      <c r="I234" s="11">
        <v>9734</v>
      </c>
      <c r="J234" s="11">
        <v>9807</v>
      </c>
      <c r="K234" s="23">
        <f t="shared" si="48"/>
        <v>73</v>
      </c>
      <c r="L234" s="25">
        <f t="shared" si="49"/>
        <v>0.48078077354456555</v>
      </c>
      <c r="M234" s="4">
        <f t="shared" si="50"/>
        <v>1</v>
      </c>
      <c r="N234" s="11">
        <v>665</v>
      </c>
      <c r="O234" s="12">
        <v>6.8570839348319243E-2</v>
      </c>
      <c r="P234" s="11">
        <v>18039</v>
      </c>
      <c r="Q234" s="11">
        <v>171.98292588280947</v>
      </c>
      <c r="R234" s="11">
        <v>145.33333333333334</v>
      </c>
      <c r="S234" s="11">
        <v>29</v>
      </c>
      <c r="T234" s="23">
        <f t="shared" si="44"/>
        <v>609.3504074505239</v>
      </c>
      <c r="U234" s="22">
        <f t="shared" si="55"/>
        <v>6.2134231411290292E-2</v>
      </c>
      <c r="V234" s="4">
        <f t="shared" si="51"/>
        <v>0</v>
      </c>
      <c r="W234" s="9">
        <v>5.6</v>
      </c>
      <c r="X234" s="20">
        <f t="shared" si="54"/>
        <v>104.64333148763707</v>
      </c>
      <c r="Y234" s="4">
        <f t="shared" si="52"/>
        <v>0</v>
      </c>
      <c r="Z234" s="6">
        <v>113.13339612092865</v>
      </c>
      <c r="AA234" s="5">
        <v>106.74251043916205</v>
      </c>
      <c r="AB234" s="3">
        <f t="shared" si="53"/>
        <v>94.351017559010288</v>
      </c>
      <c r="AC234" s="4">
        <f t="shared" si="45"/>
        <v>0</v>
      </c>
      <c r="AD234" s="3">
        <f t="shared" si="46"/>
        <v>2</v>
      </c>
      <c r="AE234" s="2">
        <v>1</v>
      </c>
      <c r="AF234" s="1" t="str">
        <f t="shared" si="47"/>
        <v>14625</v>
      </c>
    </row>
    <row r="235" spans="1:32" ht="18" x14ac:dyDescent="0.2">
      <c r="A235" s="16" t="s">
        <v>418</v>
      </c>
      <c r="B235" s="16" t="s">
        <v>417</v>
      </c>
      <c r="C235" s="11">
        <v>3226</v>
      </c>
      <c r="D235" s="11">
        <v>3166</v>
      </c>
      <c r="E235" s="11">
        <v>-60</v>
      </c>
      <c r="F235" s="15">
        <v>2.5376923076923079</v>
      </c>
      <c r="G235" s="14">
        <f t="shared" si="42"/>
        <v>-23.643528341921794</v>
      </c>
      <c r="H235" s="4">
        <f t="shared" si="43"/>
        <v>0</v>
      </c>
      <c r="I235" s="11">
        <v>1452</v>
      </c>
      <c r="J235" s="11">
        <v>1456</v>
      </c>
      <c r="K235" s="23">
        <f t="shared" si="48"/>
        <v>4</v>
      </c>
      <c r="L235" s="25">
        <f t="shared" si="49"/>
        <v>-0.16917948717948719</v>
      </c>
      <c r="M235" s="4">
        <f t="shared" si="50"/>
        <v>0</v>
      </c>
      <c r="N235" s="11">
        <v>91</v>
      </c>
      <c r="O235" s="12">
        <v>6.3282336578581358E-2</v>
      </c>
      <c r="P235" s="11">
        <v>3299</v>
      </c>
      <c r="Q235" s="11">
        <v>-52.409821157926643</v>
      </c>
      <c r="R235" s="11">
        <v>5.666666666666667</v>
      </c>
      <c r="S235" s="11">
        <v>2</v>
      </c>
      <c r="T235" s="23">
        <f t="shared" si="44"/>
        <v>147.0764878245933</v>
      </c>
      <c r="U235" s="22">
        <f t="shared" si="55"/>
        <v>0.10101407130809979</v>
      </c>
      <c r="V235" s="4">
        <f t="shared" si="51"/>
        <v>0</v>
      </c>
      <c r="W235" s="9">
        <v>4.88</v>
      </c>
      <c r="X235" s="20">
        <f t="shared" si="54"/>
        <v>91.189188867798023</v>
      </c>
      <c r="Y235" s="4">
        <f t="shared" si="52"/>
        <v>0</v>
      </c>
      <c r="Z235" s="6">
        <v>104.73367773244304</v>
      </c>
      <c r="AA235" s="5">
        <v>88.067490122006348</v>
      </c>
      <c r="AB235" s="3">
        <f t="shared" si="53"/>
        <v>84.087078797125002</v>
      </c>
      <c r="AC235" s="4">
        <f t="shared" si="45"/>
        <v>0</v>
      </c>
      <c r="AD235" s="3">
        <f t="shared" si="46"/>
        <v>0</v>
      </c>
      <c r="AE235" s="2">
        <v>1</v>
      </c>
      <c r="AF235" s="1" t="str">
        <f t="shared" si="47"/>
        <v>14625</v>
      </c>
    </row>
    <row r="236" spans="1:32" ht="18" x14ac:dyDescent="0.2">
      <c r="A236" s="16" t="s">
        <v>416</v>
      </c>
      <c r="B236" s="16" t="s">
        <v>415</v>
      </c>
      <c r="C236" s="11">
        <v>1706</v>
      </c>
      <c r="D236" s="11">
        <v>1697</v>
      </c>
      <c r="E236" s="11">
        <v>-9</v>
      </c>
      <c r="F236" s="15">
        <v>2.9674657534246576</v>
      </c>
      <c r="G236" s="14">
        <f t="shared" si="42"/>
        <v>-3.0328909405654931</v>
      </c>
      <c r="H236" s="4">
        <f t="shared" si="43"/>
        <v>0</v>
      </c>
      <c r="I236" s="11">
        <v>606</v>
      </c>
      <c r="J236" s="11">
        <v>629</v>
      </c>
      <c r="K236" s="23">
        <f t="shared" si="48"/>
        <v>23</v>
      </c>
      <c r="L236" s="25">
        <f t="shared" si="49"/>
        <v>-7.5835235920852364</v>
      </c>
      <c r="M236" s="4">
        <f t="shared" si="50"/>
        <v>0</v>
      </c>
      <c r="N236" s="11">
        <v>15</v>
      </c>
      <c r="O236" s="12">
        <v>2.4916943521594685E-2</v>
      </c>
      <c r="P236" s="11">
        <v>1733</v>
      </c>
      <c r="Q236" s="11">
        <v>-12.131563762261973</v>
      </c>
      <c r="R236" s="11">
        <v>28</v>
      </c>
      <c r="S236" s="11">
        <v>0</v>
      </c>
      <c r="T236" s="23">
        <f t="shared" si="44"/>
        <v>55.131563762261976</v>
      </c>
      <c r="U236" s="22">
        <f t="shared" si="55"/>
        <v>8.7649544932054013E-2</v>
      </c>
      <c r="V236" s="4">
        <f t="shared" si="51"/>
        <v>0</v>
      </c>
      <c r="W236" s="9">
        <v>5.2850000000000001</v>
      </c>
      <c r="X236" s="20">
        <f t="shared" si="54"/>
        <v>98.757144091457491</v>
      </c>
      <c r="Y236" s="4">
        <f t="shared" si="52"/>
        <v>0</v>
      </c>
      <c r="Z236" s="6">
        <v>94.9728818348282</v>
      </c>
      <c r="AA236" s="5">
        <v>96.676218250065673</v>
      </c>
      <c r="AB236" s="3">
        <f t="shared" si="53"/>
        <v>101.79349766199557</v>
      </c>
      <c r="AC236" s="4">
        <f t="shared" si="45"/>
        <v>1</v>
      </c>
      <c r="AD236" s="3">
        <f t="shared" si="46"/>
        <v>1</v>
      </c>
      <c r="AE236" s="2">
        <v>1</v>
      </c>
      <c r="AF236" s="1" t="str">
        <f t="shared" si="47"/>
        <v>14625</v>
      </c>
    </row>
    <row r="237" spans="1:32" ht="18" x14ac:dyDescent="0.2">
      <c r="A237" s="16" t="s">
        <v>414</v>
      </c>
      <c r="B237" s="16" t="s">
        <v>413</v>
      </c>
      <c r="C237" s="11">
        <v>1408</v>
      </c>
      <c r="D237" s="11">
        <v>1400</v>
      </c>
      <c r="E237" s="11">
        <v>-8</v>
      </c>
      <c r="F237" s="15">
        <v>2.4053601340033501</v>
      </c>
      <c r="G237" s="14">
        <f t="shared" si="42"/>
        <v>-3.3259052924791086</v>
      </c>
      <c r="H237" s="4">
        <f t="shared" si="43"/>
        <v>0</v>
      </c>
      <c r="I237" s="11">
        <v>623</v>
      </c>
      <c r="J237" s="11">
        <v>627</v>
      </c>
      <c r="K237" s="23">
        <f t="shared" si="48"/>
        <v>4</v>
      </c>
      <c r="L237" s="25">
        <f t="shared" si="49"/>
        <v>-1.2026800670016751</v>
      </c>
      <c r="M237" s="4">
        <f t="shared" si="50"/>
        <v>0</v>
      </c>
      <c r="N237" s="11">
        <v>12</v>
      </c>
      <c r="O237" s="12">
        <v>1.9417475728155338E-2</v>
      </c>
      <c r="P237" s="11">
        <v>1436</v>
      </c>
      <c r="Q237" s="11">
        <v>-14.966573816155989</v>
      </c>
      <c r="R237" s="11">
        <v>4.666666666666667</v>
      </c>
      <c r="S237" s="11">
        <v>0</v>
      </c>
      <c r="T237" s="23">
        <f t="shared" si="44"/>
        <v>31.633240482822657</v>
      </c>
      <c r="U237" s="22">
        <f t="shared" si="55"/>
        <v>5.0451739207053682E-2</v>
      </c>
      <c r="V237" s="4">
        <f t="shared" si="51"/>
        <v>0</v>
      </c>
      <c r="W237" s="9">
        <v>5.15</v>
      </c>
      <c r="X237" s="20">
        <f t="shared" si="54"/>
        <v>96.234492350237659</v>
      </c>
      <c r="Y237" s="4">
        <f t="shared" si="52"/>
        <v>0</v>
      </c>
      <c r="Z237" s="6">
        <v>105.82949499183356</v>
      </c>
      <c r="AA237" s="5">
        <v>98.164987278872246</v>
      </c>
      <c r="AB237" s="3">
        <f t="shared" si="53"/>
        <v>92.757682805202137</v>
      </c>
      <c r="AC237" s="4">
        <f t="shared" si="45"/>
        <v>0</v>
      </c>
      <c r="AD237" s="3">
        <f t="shared" si="46"/>
        <v>0</v>
      </c>
      <c r="AE237" s="2">
        <v>1</v>
      </c>
      <c r="AF237" s="1" t="str">
        <f t="shared" si="47"/>
        <v>14625</v>
      </c>
    </row>
    <row r="238" spans="1:32" ht="18" x14ac:dyDescent="0.2">
      <c r="A238" s="16" t="s">
        <v>412</v>
      </c>
      <c r="B238" s="16" t="s">
        <v>411</v>
      </c>
      <c r="C238" s="11">
        <v>6648</v>
      </c>
      <c r="D238" s="11">
        <v>6399</v>
      </c>
      <c r="E238" s="11">
        <v>-249</v>
      </c>
      <c r="F238" s="15">
        <v>2.2559225892559227</v>
      </c>
      <c r="G238" s="14">
        <f t="shared" si="42"/>
        <v>-110.37612779174678</v>
      </c>
      <c r="H238" s="4">
        <f t="shared" si="43"/>
        <v>0</v>
      </c>
      <c r="I238" s="11">
        <v>3293</v>
      </c>
      <c r="J238" s="11">
        <v>3295</v>
      </c>
      <c r="K238" s="23">
        <f t="shared" si="48"/>
        <v>2</v>
      </c>
      <c r="L238" s="25">
        <f t="shared" si="49"/>
        <v>-1.8119860154666045E-2</v>
      </c>
      <c r="M238" s="4">
        <f t="shared" si="50"/>
        <v>0</v>
      </c>
      <c r="N238" s="11">
        <v>227</v>
      </c>
      <c r="O238" s="12">
        <v>6.8996960486322187E-2</v>
      </c>
      <c r="P238" s="11">
        <v>6761</v>
      </c>
      <c r="Q238" s="11">
        <v>-160.46649903860376</v>
      </c>
      <c r="R238" s="11">
        <v>4</v>
      </c>
      <c r="S238" s="11">
        <v>0</v>
      </c>
      <c r="T238" s="23">
        <f t="shared" si="44"/>
        <v>391.46649903860373</v>
      </c>
      <c r="U238" s="22">
        <f t="shared" si="55"/>
        <v>0.11880622125602541</v>
      </c>
      <c r="V238" s="4">
        <f t="shared" si="51"/>
        <v>0</v>
      </c>
      <c r="W238" s="9">
        <v>4.62</v>
      </c>
      <c r="X238" s="20">
        <f t="shared" si="54"/>
        <v>86.330748477300588</v>
      </c>
      <c r="Y238" s="4">
        <f t="shared" si="52"/>
        <v>0</v>
      </c>
      <c r="Z238" s="6">
        <v>100.54293966034172</v>
      </c>
      <c r="AA238" s="5">
        <v>88.062571112308703</v>
      </c>
      <c r="AB238" s="3">
        <f t="shared" si="53"/>
        <v>87.587026408622322</v>
      </c>
      <c r="AC238" s="4">
        <f t="shared" si="45"/>
        <v>0</v>
      </c>
      <c r="AD238" s="3">
        <f t="shared" si="46"/>
        <v>0</v>
      </c>
      <c r="AE238" s="2">
        <v>1</v>
      </c>
      <c r="AF238" s="1" t="str">
        <f t="shared" si="47"/>
        <v>14625</v>
      </c>
    </row>
    <row r="239" spans="1:32" ht="18" x14ac:dyDescent="0.2">
      <c r="A239" s="16" t="s">
        <v>410</v>
      </c>
      <c r="B239" s="16" t="s">
        <v>409</v>
      </c>
      <c r="C239" s="11">
        <v>3136</v>
      </c>
      <c r="D239" s="11">
        <v>3029</v>
      </c>
      <c r="E239" s="11">
        <v>-107</v>
      </c>
      <c r="F239" s="15">
        <v>2.2185754189944134</v>
      </c>
      <c r="G239" s="14">
        <f t="shared" si="42"/>
        <v>-48.229146994019516</v>
      </c>
      <c r="H239" s="4">
        <f t="shared" si="43"/>
        <v>0</v>
      </c>
      <c r="I239" s="11">
        <v>1577</v>
      </c>
      <c r="J239" s="11">
        <v>1587</v>
      </c>
      <c r="K239" s="23">
        <f t="shared" si="48"/>
        <v>10</v>
      </c>
      <c r="L239" s="25">
        <f t="shared" si="49"/>
        <v>-0.20734349710228162</v>
      </c>
      <c r="M239" s="4">
        <f t="shared" si="50"/>
        <v>0</v>
      </c>
      <c r="N239" s="11">
        <v>122</v>
      </c>
      <c r="O239" s="12">
        <v>7.7020202020202017E-2</v>
      </c>
      <c r="P239" s="11">
        <v>3177</v>
      </c>
      <c r="Q239" s="11">
        <v>-66.70947434686812</v>
      </c>
      <c r="R239" s="11">
        <v>10</v>
      </c>
      <c r="S239" s="11">
        <v>0</v>
      </c>
      <c r="T239" s="23">
        <f t="shared" si="44"/>
        <v>198.70947434686812</v>
      </c>
      <c r="U239" s="22">
        <f t="shared" si="55"/>
        <v>0.12521075888271463</v>
      </c>
      <c r="V239" s="4">
        <f t="shared" si="51"/>
        <v>0</v>
      </c>
      <c r="W239" s="9">
        <v>5.15</v>
      </c>
      <c r="X239" s="20">
        <f t="shared" si="54"/>
        <v>96.234492350237659</v>
      </c>
      <c r="Y239" s="4">
        <f t="shared" si="52"/>
        <v>0</v>
      </c>
      <c r="Z239" s="6">
        <v>100.18720047232922</v>
      </c>
      <c r="AA239" s="5">
        <v>98.164987278872246</v>
      </c>
      <c r="AB239" s="3">
        <f t="shared" si="53"/>
        <v>97.981565325786804</v>
      </c>
      <c r="AC239" s="4">
        <f t="shared" si="45"/>
        <v>0</v>
      </c>
      <c r="AD239" s="3">
        <f t="shared" si="46"/>
        <v>0</v>
      </c>
      <c r="AE239" s="2">
        <v>1</v>
      </c>
      <c r="AF239" s="1" t="str">
        <f t="shared" si="47"/>
        <v>14625</v>
      </c>
    </row>
    <row r="240" spans="1:32" ht="18" x14ac:dyDescent="0.2">
      <c r="A240" s="16" t="s">
        <v>408</v>
      </c>
      <c r="B240" s="16" t="s">
        <v>407</v>
      </c>
      <c r="C240" s="11">
        <v>2176</v>
      </c>
      <c r="D240" s="11">
        <v>2098</v>
      </c>
      <c r="E240" s="11">
        <v>-78</v>
      </c>
      <c r="F240" s="15">
        <v>2.4090909090909092</v>
      </c>
      <c r="G240" s="14">
        <f t="shared" si="42"/>
        <v>-32.377358490566039</v>
      </c>
      <c r="H240" s="4">
        <f t="shared" si="43"/>
        <v>0</v>
      </c>
      <c r="I240" s="11">
        <v>1002</v>
      </c>
      <c r="J240" s="11">
        <v>1009</v>
      </c>
      <c r="K240" s="23">
        <f t="shared" si="48"/>
        <v>7</v>
      </c>
      <c r="L240" s="25">
        <f t="shared" si="49"/>
        <v>-0.21620046620046621</v>
      </c>
      <c r="M240" s="4">
        <f t="shared" si="50"/>
        <v>0</v>
      </c>
      <c r="N240" s="11">
        <v>45</v>
      </c>
      <c r="O240" s="12">
        <v>4.5317220543806644E-2</v>
      </c>
      <c r="P240" s="11">
        <v>2226</v>
      </c>
      <c r="Q240" s="11">
        <v>-53.132075471698109</v>
      </c>
      <c r="R240" s="11">
        <v>12</v>
      </c>
      <c r="S240" s="11">
        <v>0</v>
      </c>
      <c r="T240" s="23">
        <f t="shared" si="44"/>
        <v>110.1320754716981</v>
      </c>
      <c r="U240" s="22">
        <f t="shared" si="55"/>
        <v>0.10914972792041437</v>
      </c>
      <c r="V240" s="4">
        <f t="shared" si="51"/>
        <v>0</v>
      </c>
      <c r="W240" s="9">
        <v>5.2850000000000001</v>
      </c>
      <c r="X240" s="20">
        <f t="shared" si="54"/>
        <v>98.757144091457491</v>
      </c>
      <c r="Y240" s="4">
        <f t="shared" si="52"/>
        <v>0</v>
      </c>
      <c r="Z240" s="6">
        <v>101.87646008681799</v>
      </c>
      <c r="AA240" s="5">
        <v>96.676218250065673</v>
      </c>
      <c r="AB240" s="3">
        <f t="shared" si="53"/>
        <v>94.895541293522825</v>
      </c>
      <c r="AC240" s="4">
        <f t="shared" si="45"/>
        <v>0</v>
      </c>
      <c r="AD240" s="3">
        <f t="shared" si="46"/>
        <v>0</v>
      </c>
      <c r="AE240" s="2">
        <v>1</v>
      </c>
      <c r="AF240" s="1" t="str">
        <f t="shared" si="47"/>
        <v>14625</v>
      </c>
    </row>
    <row r="241" spans="1:32" ht="18" x14ac:dyDescent="0.2">
      <c r="A241" s="16" t="s">
        <v>406</v>
      </c>
      <c r="B241" s="16" t="s">
        <v>405</v>
      </c>
      <c r="C241" s="11">
        <v>2561</v>
      </c>
      <c r="D241" s="11">
        <v>2527</v>
      </c>
      <c r="E241" s="11">
        <v>-34</v>
      </c>
      <c r="F241" s="15">
        <v>2.226252158894646</v>
      </c>
      <c r="G241" s="14">
        <f t="shared" si="42"/>
        <v>-15.272304111714506</v>
      </c>
      <c r="H241" s="4">
        <f t="shared" si="43"/>
        <v>0</v>
      </c>
      <c r="I241" s="11">
        <v>1278</v>
      </c>
      <c r="J241" s="11">
        <v>1282</v>
      </c>
      <c r="K241" s="23">
        <f t="shared" si="48"/>
        <v>4</v>
      </c>
      <c r="L241" s="25">
        <f t="shared" si="49"/>
        <v>-0.26191201869348779</v>
      </c>
      <c r="M241" s="4">
        <f t="shared" si="50"/>
        <v>0</v>
      </c>
      <c r="N241" s="11">
        <v>104</v>
      </c>
      <c r="O241" s="12">
        <v>8.0933852140077825E-2</v>
      </c>
      <c r="P241" s="11">
        <v>2578</v>
      </c>
      <c r="Q241" s="11">
        <v>-22.90845616757176</v>
      </c>
      <c r="R241" s="11">
        <v>4</v>
      </c>
      <c r="S241" s="11">
        <v>9.3333333333333321</v>
      </c>
      <c r="T241" s="23">
        <f t="shared" si="44"/>
        <v>121.57512283423843</v>
      </c>
      <c r="U241" s="22">
        <f t="shared" si="55"/>
        <v>9.4832389106270218E-2</v>
      </c>
      <c r="V241" s="4">
        <f t="shared" si="51"/>
        <v>0</v>
      </c>
      <c r="W241" s="9">
        <v>5.2850000000000001</v>
      </c>
      <c r="X241" s="20">
        <f t="shared" si="54"/>
        <v>98.757144091457491</v>
      </c>
      <c r="Y241" s="4">
        <f t="shared" si="52"/>
        <v>0</v>
      </c>
      <c r="Z241" s="6">
        <v>97.311156243199008</v>
      </c>
      <c r="AA241" s="5">
        <v>96.676218250065673</v>
      </c>
      <c r="AB241" s="3">
        <f t="shared" si="53"/>
        <v>99.347517779414204</v>
      </c>
      <c r="AC241" s="4">
        <f t="shared" si="45"/>
        <v>0</v>
      </c>
      <c r="AD241" s="3">
        <f t="shared" si="46"/>
        <v>0</v>
      </c>
      <c r="AE241" s="2">
        <v>1</v>
      </c>
      <c r="AF241" s="1" t="str">
        <f t="shared" si="47"/>
        <v>14625</v>
      </c>
    </row>
    <row r="242" spans="1:32" ht="18" x14ac:dyDescent="0.2">
      <c r="A242" s="16" t="s">
        <v>404</v>
      </c>
      <c r="B242" s="16" t="s">
        <v>403</v>
      </c>
      <c r="C242" s="11">
        <v>7031</v>
      </c>
      <c r="D242" s="11">
        <v>6876</v>
      </c>
      <c r="E242" s="11">
        <v>-155</v>
      </c>
      <c r="F242" s="15">
        <v>2.2607028753993612</v>
      </c>
      <c r="G242" s="14">
        <f t="shared" si="42"/>
        <v>-68.562747314867153</v>
      </c>
      <c r="H242" s="4">
        <f t="shared" si="43"/>
        <v>0</v>
      </c>
      <c r="I242" s="11">
        <v>3424</v>
      </c>
      <c r="J242" s="11">
        <v>3442</v>
      </c>
      <c r="K242" s="23">
        <f t="shared" si="48"/>
        <v>18</v>
      </c>
      <c r="L242" s="25">
        <f t="shared" si="49"/>
        <v>-0.26253323714315163</v>
      </c>
      <c r="M242" s="4">
        <f t="shared" si="50"/>
        <v>0</v>
      </c>
      <c r="N242" s="11">
        <v>242</v>
      </c>
      <c r="O242" s="12">
        <v>7.0988559694925193E-2</v>
      </c>
      <c r="P242" s="11">
        <v>7076</v>
      </c>
      <c r="Q242" s="11">
        <v>-88.468061051441481</v>
      </c>
      <c r="R242" s="11">
        <v>31.333333333333332</v>
      </c>
      <c r="S242" s="11">
        <v>1</v>
      </c>
      <c r="T242" s="23">
        <f t="shared" si="44"/>
        <v>360.80139438477482</v>
      </c>
      <c r="U242" s="22">
        <f t="shared" si="55"/>
        <v>0.10482318256385091</v>
      </c>
      <c r="V242" s="4">
        <f t="shared" si="51"/>
        <v>0</v>
      </c>
      <c r="W242" s="9">
        <v>4.91</v>
      </c>
      <c r="X242" s="20">
        <f t="shared" si="54"/>
        <v>91.749778143624653</v>
      </c>
      <c r="Y242" s="4">
        <f t="shared" si="52"/>
        <v>0</v>
      </c>
      <c r="Z242" s="6">
        <v>95.149803711248509</v>
      </c>
      <c r="AA242" s="5">
        <v>97.364111012472421</v>
      </c>
      <c r="AB242" s="3">
        <f t="shared" si="53"/>
        <v>102.32718010427398</v>
      </c>
      <c r="AC242" s="4">
        <f t="shared" si="45"/>
        <v>1</v>
      </c>
      <c r="AD242" s="3">
        <f t="shared" si="46"/>
        <v>1</v>
      </c>
      <c r="AE242" s="2">
        <v>1</v>
      </c>
      <c r="AF242" s="1" t="str">
        <f t="shared" si="47"/>
        <v>14625</v>
      </c>
    </row>
    <row r="243" spans="1:32" ht="18" x14ac:dyDescent="0.2">
      <c r="A243" s="16" t="s">
        <v>402</v>
      </c>
      <c r="B243" s="16" t="s">
        <v>401</v>
      </c>
      <c r="C243" s="11">
        <v>1973</v>
      </c>
      <c r="D243" s="11">
        <v>1931</v>
      </c>
      <c r="E243" s="11">
        <v>-42</v>
      </c>
      <c r="F243" s="15">
        <v>2.3440736478711162</v>
      </c>
      <c r="G243" s="14">
        <f t="shared" si="42"/>
        <v>-17.917525773195877</v>
      </c>
      <c r="H243" s="4">
        <f t="shared" si="43"/>
        <v>0</v>
      </c>
      <c r="I243" s="11">
        <v>921</v>
      </c>
      <c r="J243" s="11">
        <v>922</v>
      </c>
      <c r="K243" s="23">
        <f t="shared" si="48"/>
        <v>1</v>
      </c>
      <c r="L243" s="25">
        <f t="shared" si="49"/>
        <v>-5.5811277330264669E-2</v>
      </c>
      <c r="M243" s="4">
        <f t="shared" si="50"/>
        <v>0</v>
      </c>
      <c r="N243" s="11">
        <v>45</v>
      </c>
      <c r="O243" s="12">
        <v>4.896626768226333E-2</v>
      </c>
      <c r="P243" s="11">
        <v>2037</v>
      </c>
      <c r="Q243" s="11">
        <v>-45.220422189494357</v>
      </c>
      <c r="R243" s="11">
        <v>2.333333333333333</v>
      </c>
      <c r="S243" s="11">
        <v>0</v>
      </c>
      <c r="T243" s="23">
        <f t="shared" si="44"/>
        <v>92.553755522827686</v>
      </c>
      <c r="U243" s="22">
        <f t="shared" si="55"/>
        <v>0.10038368277963958</v>
      </c>
      <c r="V243" s="4">
        <f t="shared" si="51"/>
        <v>0</v>
      </c>
      <c r="W243" s="9">
        <v>4.76</v>
      </c>
      <c r="X243" s="20">
        <f t="shared" si="54"/>
        <v>88.946831764491506</v>
      </c>
      <c r="Y243" s="4">
        <f t="shared" si="52"/>
        <v>0</v>
      </c>
      <c r="Z243" s="6">
        <v>100.10745575616065</v>
      </c>
      <c r="AA243" s="5">
        <v>87.584812295423717</v>
      </c>
      <c r="AB243" s="3">
        <f t="shared" si="53"/>
        <v>87.490798396435849</v>
      </c>
      <c r="AC243" s="4">
        <f t="shared" si="45"/>
        <v>0</v>
      </c>
      <c r="AD243" s="3">
        <f t="shared" si="46"/>
        <v>0</v>
      </c>
      <c r="AE243" s="2">
        <v>1</v>
      </c>
      <c r="AF243" s="1" t="str">
        <f t="shared" si="47"/>
        <v>14625</v>
      </c>
    </row>
    <row r="244" spans="1:32" ht="18" x14ac:dyDescent="0.2">
      <c r="A244" s="16" t="s">
        <v>400</v>
      </c>
      <c r="B244" s="16" t="s">
        <v>399</v>
      </c>
      <c r="C244" s="11">
        <v>1674</v>
      </c>
      <c r="D244" s="11">
        <v>1637</v>
      </c>
      <c r="E244" s="11">
        <v>-37</v>
      </c>
      <c r="F244" s="15">
        <v>2.3553719008264462</v>
      </c>
      <c r="G244" s="14">
        <f t="shared" si="42"/>
        <v>-15.708771929824563</v>
      </c>
      <c r="H244" s="4">
        <f t="shared" si="43"/>
        <v>0</v>
      </c>
      <c r="I244" s="11">
        <v>784</v>
      </c>
      <c r="J244" s="11">
        <v>790</v>
      </c>
      <c r="K244" s="23">
        <f t="shared" si="48"/>
        <v>6</v>
      </c>
      <c r="L244" s="25">
        <f t="shared" si="49"/>
        <v>-0.38195220013401826</v>
      </c>
      <c r="M244" s="4">
        <f t="shared" si="50"/>
        <v>0</v>
      </c>
      <c r="N244" s="11">
        <v>44</v>
      </c>
      <c r="O244" s="12">
        <v>5.6410256410256411E-2</v>
      </c>
      <c r="P244" s="11">
        <v>1710</v>
      </c>
      <c r="Q244" s="11">
        <v>-30.992982456140354</v>
      </c>
      <c r="R244" s="11">
        <v>11.333333333333334</v>
      </c>
      <c r="S244" s="11">
        <v>1</v>
      </c>
      <c r="T244" s="23">
        <f t="shared" si="44"/>
        <v>85.326315789473682</v>
      </c>
      <c r="U244" s="22">
        <f t="shared" si="55"/>
        <v>0.10800799467021985</v>
      </c>
      <c r="V244" s="4">
        <f t="shared" si="51"/>
        <v>0</v>
      </c>
      <c r="W244" s="9">
        <v>5.2850000000000001</v>
      </c>
      <c r="X244" s="20">
        <f t="shared" si="54"/>
        <v>98.757144091457491</v>
      </c>
      <c r="Y244" s="4">
        <f t="shared" si="52"/>
        <v>0</v>
      </c>
      <c r="Z244" s="6">
        <v>113.91809928775187</v>
      </c>
      <c r="AA244" s="5">
        <v>96.676218250065673</v>
      </c>
      <c r="AB244" s="3">
        <f t="shared" si="53"/>
        <v>84.864669314632778</v>
      </c>
      <c r="AC244" s="4">
        <f t="shared" si="45"/>
        <v>0</v>
      </c>
      <c r="AD244" s="3">
        <f t="shared" si="46"/>
        <v>0</v>
      </c>
      <c r="AE244" s="2">
        <v>1</v>
      </c>
      <c r="AF244" s="1" t="str">
        <f t="shared" si="47"/>
        <v>14625</v>
      </c>
    </row>
    <row r="245" spans="1:32" ht="18" x14ac:dyDescent="0.2">
      <c r="A245" s="16" t="s">
        <v>398</v>
      </c>
      <c r="B245" s="16" t="s">
        <v>397</v>
      </c>
      <c r="C245" s="11">
        <v>2998</v>
      </c>
      <c r="D245" s="11">
        <v>2943</v>
      </c>
      <c r="E245" s="11">
        <v>-55</v>
      </c>
      <c r="F245" s="15">
        <v>2.2269399707174231</v>
      </c>
      <c r="G245" s="14">
        <f t="shared" si="42"/>
        <v>-24.697567389875083</v>
      </c>
      <c r="H245" s="4">
        <f t="shared" si="43"/>
        <v>0</v>
      </c>
      <c r="I245" s="11">
        <v>1477</v>
      </c>
      <c r="J245" s="11">
        <v>1484</v>
      </c>
      <c r="K245" s="23">
        <f t="shared" si="48"/>
        <v>7</v>
      </c>
      <c r="L245" s="25">
        <f t="shared" si="49"/>
        <v>-0.28342872354585386</v>
      </c>
      <c r="M245" s="4">
        <f t="shared" si="50"/>
        <v>0</v>
      </c>
      <c r="N245" s="11">
        <v>87</v>
      </c>
      <c r="O245" s="12">
        <v>5.9023066485753055E-2</v>
      </c>
      <c r="P245" s="11">
        <v>3042</v>
      </c>
      <c r="Q245" s="11">
        <v>-44.455621301775146</v>
      </c>
      <c r="R245" s="11">
        <v>9</v>
      </c>
      <c r="S245" s="11">
        <v>0</v>
      </c>
      <c r="T245" s="23">
        <f t="shared" si="44"/>
        <v>140.45562130177515</v>
      </c>
      <c r="U245" s="22">
        <f t="shared" si="55"/>
        <v>9.4646645082058722E-2</v>
      </c>
      <c r="V245" s="4">
        <f t="shared" si="51"/>
        <v>0</v>
      </c>
      <c r="W245" s="9">
        <v>4.91</v>
      </c>
      <c r="X245" s="20">
        <f t="shared" si="54"/>
        <v>91.749778143624653</v>
      </c>
      <c r="Y245" s="4">
        <f t="shared" si="52"/>
        <v>0</v>
      </c>
      <c r="Z245" s="6">
        <v>92.890364327916458</v>
      </c>
      <c r="AA245" s="5">
        <v>95.099829361019573</v>
      </c>
      <c r="AB245" s="3">
        <f t="shared" si="53"/>
        <v>102.37857290052537</v>
      </c>
      <c r="AC245" s="4">
        <f t="shared" si="45"/>
        <v>1</v>
      </c>
      <c r="AD245" s="3">
        <f t="shared" si="46"/>
        <v>1</v>
      </c>
      <c r="AE245" s="2">
        <v>1</v>
      </c>
      <c r="AF245" s="1" t="str">
        <f t="shared" si="47"/>
        <v>14625</v>
      </c>
    </row>
    <row r="246" spans="1:32" ht="18" x14ac:dyDescent="0.2">
      <c r="A246" s="16" t="s">
        <v>396</v>
      </c>
      <c r="B246" s="16" t="s">
        <v>395</v>
      </c>
      <c r="C246" s="11">
        <v>4315</v>
      </c>
      <c r="D246" s="11">
        <v>4333</v>
      </c>
      <c r="E246" s="11">
        <v>18</v>
      </c>
      <c r="F246" s="15">
        <v>2.2579468473163105</v>
      </c>
      <c r="G246" s="14">
        <f t="shared" si="42"/>
        <v>7.971843987999077</v>
      </c>
      <c r="H246" s="4">
        <f t="shared" si="43"/>
        <v>1</v>
      </c>
      <c r="I246" s="11">
        <v>2081</v>
      </c>
      <c r="J246" s="11">
        <v>2099</v>
      </c>
      <c r="K246" s="23">
        <f t="shared" si="48"/>
        <v>18</v>
      </c>
      <c r="L246" s="25">
        <f t="shared" si="49"/>
        <v>2.2579468473163105</v>
      </c>
      <c r="M246" s="4">
        <f t="shared" si="50"/>
        <v>0</v>
      </c>
      <c r="N246" s="11">
        <v>99</v>
      </c>
      <c r="O246" s="12">
        <v>4.7918683446272994E-2</v>
      </c>
      <c r="P246" s="11">
        <v>4333</v>
      </c>
      <c r="Q246" s="11">
        <v>0</v>
      </c>
      <c r="R246" s="11">
        <v>35.333333333333336</v>
      </c>
      <c r="S246" s="11">
        <v>1</v>
      </c>
      <c r="T246" s="23">
        <f t="shared" si="44"/>
        <v>133.33333333333334</v>
      </c>
      <c r="U246" s="22">
        <f t="shared" si="55"/>
        <v>6.3522312212164533E-2</v>
      </c>
      <c r="V246" s="4">
        <f t="shared" si="51"/>
        <v>0</v>
      </c>
      <c r="W246" s="9">
        <v>6.11</v>
      </c>
      <c r="X246" s="20">
        <f t="shared" si="54"/>
        <v>114.17334917668974</v>
      </c>
      <c r="Y246" s="4">
        <f t="shared" si="52"/>
        <v>1</v>
      </c>
      <c r="Z246" s="6">
        <v>114.93913458811524</v>
      </c>
      <c r="AA246" s="5">
        <v>98.693596358506738</v>
      </c>
      <c r="AB246" s="3">
        <f t="shared" si="53"/>
        <v>85.865964375123895</v>
      </c>
      <c r="AC246" s="4">
        <f t="shared" si="45"/>
        <v>0</v>
      </c>
      <c r="AD246" s="3">
        <f t="shared" si="46"/>
        <v>2</v>
      </c>
      <c r="AE246" s="2">
        <v>1</v>
      </c>
      <c r="AF246" s="1" t="str">
        <f t="shared" si="47"/>
        <v>14625</v>
      </c>
    </row>
    <row r="247" spans="1:32" ht="18" x14ac:dyDescent="0.2">
      <c r="A247" s="16" t="s">
        <v>394</v>
      </c>
      <c r="B247" s="16" t="s">
        <v>393</v>
      </c>
      <c r="C247" s="11">
        <v>3280</v>
      </c>
      <c r="D247" s="11">
        <v>3183</v>
      </c>
      <c r="E247" s="11">
        <v>-97</v>
      </c>
      <c r="F247" s="15">
        <v>2.4416243654822334</v>
      </c>
      <c r="G247" s="14">
        <f t="shared" si="42"/>
        <v>-39.727650727650733</v>
      </c>
      <c r="H247" s="4">
        <f t="shared" si="43"/>
        <v>0</v>
      </c>
      <c r="I247" s="11">
        <v>1528</v>
      </c>
      <c r="J247" s="11">
        <v>1534</v>
      </c>
      <c r="K247" s="23">
        <f t="shared" si="48"/>
        <v>6</v>
      </c>
      <c r="L247" s="25">
        <f t="shared" si="49"/>
        <v>-0.15102831126694224</v>
      </c>
      <c r="M247" s="4">
        <f t="shared" si="50"/>
        <v>0</v>
      </c>
      <c r="N247" s="11">
        <v>106</v>
      </c>
      <c r="O247" s="12">
        <v>6.919060052219321E-2</v>
      </c>
      <c r="P247" s="11">
        <v>3367</v>
      </c>
      <c r="Q247" s="11">
        <v>-75.35966735966737</v>
      </c>
      <c r="R247" s="11">
        <v>9.6666666666666661</v>
      </c>
      <c r="S247" s="11">
        <v>0</v>
      </c>
      <c r="T247" s="23">
        <f t="shared" si="44"/>
        <v>191.02633402633401</v>
      </c>
      <c r="U247" s="22">
        <f t="shared" si="55"/>
        <v>0.12452824903933117</v>
      </c>
      <c r="V247" s="4">
        <f t="shared" si="51"/>
        <v>0</v>
      </c>
      <c r="W247" s="9">
        <v>5.07</v>
      </c>
      <c r="X247" s="20">
        <f t="shared" si="54"/>
        <v>94.739587614699985</v>
      </c>
      <c r="Y247" s="4">
        <f t="shared" si="52"/>
        <v>0</v>
      </c>
      <c r="Z247" s="6">
        <v>99.537037448737138</v>
      </c>
      <c r="AA247" s="5">
        <v>97.419449871571075</v>
      </c>
      <c r="AB247" s="3">
        <f t="shared" si="53"/>
        <v>97.872563187088375</v>
      </c>
      <c r="AC247" s="4">
        <f t="shared" si="45"/>
        <v>0</v>
      </c>
      <c r="AD247" s="3">
        <f t="shared" si="46"/>
        <v>0</v>
      </c>
      <c r="AE247" s="2">
        <v>1</v>
      </c>
      <c r="AF247" s="1" t="str">
        <f t="shared" si="47"/>
        <v>14625</v>
      </c>
    </row>
    <row r="248" spans="1:32" ht="18" x14ac:dyDescent="0.2">
      <c r="A248" s="16" t="s">
        <v>392</v>
      </c>
      <c r="B248" s="16" t="s">
        <v>391</v>
      </c>
      <c r="C248" s="11">
        <v>5315</v>
      </c>
      <c r="D248" s="11">
        <v>5091</v>
      </c>
      <c r="E248" s="11">
        <v>-224</v>
      </c>
      <c r="F248" s="15">
        <v>1.9405656999641963</v>
      </c>
      <c r="G248" s="14">
        <f t="shared" si="42"/>
        <v>-115.43025830258303</v>
      </c>
      <c r="H248" s="4">
        <f t="shared" si="43"/>
        <v>0</v>
      </c>
      <c r="I248" s="11">
        <v>3197</v>
      </c>
      <c r="J248" s="11">
        <v>3197</v>
      </c>
      <c r="K248" s="23">
        <f t="shared" si="48"/>
        <v>0</v>
      </c>
      <c r="L248" s="25">
        <f t="shared" si="49"/>
        <v>0</v>
      </c>
      <c r="M248" s="4">
        <f t="shared" si="50"/>
        <v>0</v>
      </c>
      <c r="N248" s="11">
        <v>346</v>
      </c>
      <c r="O248" s="12">
        <v>0.108125</v>
      </c>
      <c r="P248" s="11">
        <v>5420</v>
      </c>
      <c r="Q248" s="11">
        <v>-169.53819188191881</v>
      </c>
      <c r="R248" s="11">
        <v>0</v>
      </c>
      <c r="S248" s="11">
        <v>0</v>
      </c>
      <c r="T248" s="23">
        <f t="shared" si="44"/>
        <v>515.53819188191881</v>
      </c>
      <c r="U248" s="22">
        <f t="shared" si="55"/>
        <v>0.16125686327241751</v>
      </c>
      <c r="V248" s="4">
        <f t="shared" si="51"/>
        <v>0</v>
      </c>
      <c r="W248" s="9">
        <v>4.91</v>
      </c>
      <c r="X248" s="20">
        <f t="shared" si="54"/>
        <v>91.749778143624653</v>
      </c>
      <c r="Y248" s="4">
        <f t="shared" si="52"/>
        <v>0</v>
      </c>
      <c r="Z248" s="6">
        <v>95.573755973870931</v>
      </c>
      <c r="AA248" s="5">
        <v>95.099829361019573</v>
      </c>
      <c r="AB248" s="3">
        <f t="shared" si="53"/>
        <v>99.504124737986714</v>
      </c>
      <c r="AC248" s="4">
        <f t="shared" si="45"/>
        <v>0</v>
      </c>
      <c r="AD248" s="3">
        <f t="shared" si="46"/>
        <v>0</v>
      </c>
      <c r="AE248" s="2">
        <v>1</v>
      </c>
      <c r="AF248" s="1" t="str">
        <f t="shared" si="47"/>
        <v>14625</v>
      </c>
    </row>
    <row r="249" spans="1:32" ht="18" x14ac:dyDescent="0.2">
      <c r="A249" s="16" t="s">
        <v>390</v>
      </c>
      <c r="B249" s="16" t="s">
        <v>389</v>
      </c>
      <c r="C249" s="11">
        <v>5813</v>
      </c>
      <c r="D249" s="11">
        <v>5800</v>
      </c>
      <c r="E249" s="11">
        <v>-13</v>
      </c>
      <c r="F249" s="15">
        <v>2.5121742844938062</v>
      </c>
      <c r="G249" s="14">
        <f t="shared" si="42"/>
        <v>-5.1748002040469308</v>
      </c>
      <c r="H249" s="4">
        <f t="shared" si="43"/>
        <v>0</v>
      </c>
      <c r="I249" s="11">
        <v>2504</v>
      </c>
      <c r="J249" s="11">
        <v>2544</v>
      </c>
      <c r="K249" s="23">
        <f t="shared" si="48"/>
        <v>40</v>
      </c>
      <c r="L249" s="25">
        <f t="shared" si="49"/>
        <v>-7.7297670292117111</v>
      </c>
      <c r="M249" s="4">
        <f t="shared" si="50"/>
        <v>0</v>
      </c>
      <c r="N249" s="11">
        <v>95</v>
      </c>
      <c r="O249" s="12">
        <v>3.7788385043754973E-2</v>
      </c>
      <c r="P249" s="11">
        <v>5881</v>
      </c>
      <c r="Q249" s="11">
        <v>-32.242985886753949</v>
      </c>
      <c r="R249" s="11">
        <v>48</v>
      </c>
      <c r="S249" s="11">
        <v>3.333333333333333</v>
      </c>
      <c r="T249" s="23">
        <f t="shared" si="44"/>
        <v>171.90965255342061</v>
      </c>
      <c r="U249" s="22">
        <f t="shared" si="55"/>
        <v>6.7574548959677919E-2</v>
      </c>
      <c r="V249" s="4">
        <f t="shared" si="51"/>
        <v>0</v>
      </c>
      <c r="W249" s="9">
        <v>5.03</v>
      </c>
      <c r="X249" s="20">
        <f t="shared" si="54"/>
        <v>93.992135246931156</v>
      </c>
      <c r="Y249" s="4">
        <f t="shared" si="52"/>
        <v>0</v>
      </c>
      <c r="Z249" s="6">
        <v>104.13061184829904</v>
      </c>
      <c r="AA249" s="5">
        <v>100.54781706403861</v>
      </c>
      <c r="AB249" s="3">
        <f t="shared" si="53"/>
        <v>96.559326099533564</v>
      </c>
      <c r="AC249" s="4">
        <f t="shared" si="45"/>
        <v>0</v>
      </c>
      <c r="AD249" s="3">
        <f t="shared" si="46"/>
        <v>0</v>
      </c>
      <c r="AE249" s="2">
        <v>1</v>
      </c>
      <c r="AF249" s="1" t="str">
        <f t="shared" si="47"/>
        <v>14625</v>
      </c>
    </row>
    <row r="250" spans="1:32" ht="18" x14ac:dyDescent="0.2">
      <c r="A250" s="16" t="s">
        <v>388</v>
      </c>
      <c r="B250" s="16" t="s">
        <v>387</v>
      </c>
      <c r="C250" s="11">
        <v>3688</v>
      </c>
      <c r="D250" s="11">
        <v>3646</v>
      </c>
      <c r="E250" s="11">
        <v>-42</v>
      </c>
      <c r="F250" s="15">
        <v>2.0493691716950084</v>
      </c>
      <c r="G250" s="14">
        <f t="shared" si="42"/>
        <v>-20.494111349036402</v>
      </c>
      <c r="H250" s="4">
        <f t="shared" si="43"/>
        <v>0</v>
      </c>
      <c r="I250" s="11">
        <v>2064</v>
      </c>
      <c r="J250" s="11">
        <v>2084</v>
      </c>
      <c r="K250" s="23">
        <f t="shared" si="48"/>
        <v>20</v>
      </c>
      <c r="L250" s="25">
        <f t="shared" si="49"/>
        <v>-0.97589008175952774</v>
      </c>
      <c r="M250" s="4">
        <f t="shared" si="50"/>
        <v>0</v>
      </c>
      <c r="N250" s="11">
        <v>170</v>
      </c>
      <c r="O250" s="12">
        <v>8.2165297245045912E-2</v>
      </c>
      <c r="P250" s="11">
        <v>3736</v>
      </c>
      <c r="Q250" s="11">
        <v>-43.915952890792283</v>
      </c>
      <c r="R250" s="11">
        <v>26.666666666666668</v>
      </c>
      <c r="S250" s="11">
        <v>1.6666666666666665</v>
      </c>
      <c r="T250" s="23">
        <f t="shared" si="44"/>
        <v>238.91595289079228</v>
      </c>
      <c r="U250" s="22">
        <f t="shared" si="55"/>
        <v>0.11464297163665657</v>
      </c>
      <c r="V250" s="4">
        <f t="shared" si="51"/>
        <v>0</v>
      </c>
      <c r="W250" s="9">
        <v>4.7799999999999994</v>
      </c>
      <c r="X250" s="20">
        <f t="shared" si="54"/>
        <v>89.320557948375921</v>
      </c>
      <c r="Y250" s="4">
        <f t="shared" si="52"/>
        <v>0</v>
      </c>
      <c r="Z250" s="6">
        <v>99.584980163639301</v>
      </c>
      <c r="AA250" s="5">
        <v>95.785539312872999</v>
      </c>
      <c r="AB250" s="3">
        <f t="shared" si="53"/>
        <v>96.184725001176872</v>
      </c>
      <c r="AC250" s="4">
        <f t="shared" si="45"/>
        <v>0</v>
      </c>
      <c r="AD250" s="3">
        <f t="shared" si="46"/>
        <v>0</v>
      </c>
      <c r="AE250" s="2">
        <v>1</v>
      </c>
      <c r="AF250" s="1" t="str">
        <f t="shared" si="47"/>
        <v>14626</v>
      </c>
    </row>
    <row r="251" spans="1:32" ht="18" x14ac:dyDescent="0.2">
      <c r="A251" s="16" t="s">
        <v>386</v>
      </c>
      <c r="B251" s="16" t="s">
        <v>385</v>
      </c>
      <c r="C251" s="11">
        <v>1191</v>
      </c>
      <c r="D251" s="11">
        <v>1135</v>
      </c>
      <c r="E251" s="11">
        <v>-56</v>
      </c>
      <c r="F251" s="15">
        <v>2.3308128544423439</v>
      </c>
      <c r="G251" s="14">
        <f t="shared" si="42"/>
        <v>-24.025952960259531</v>
      </c>
      <c r="H251" s="4">
        <f t="shared" si="43"/>
        <v>0</v>
      </c>
      <c r="I251" s="11">
        <v>578</v>
      </c>
      <c r="J251" s="11">
        <v>579</v>
      </c>
      <c r="K251" s="23">
        <f t="shared" si="48"/>
        <v>1</v>
      </c>
      <c r="L251" s="25">
        <f t="shared" si="49"/>
        <v>-4.1621658115041857E-2</v>
      </c>
      <c r="M251" s="4">
        <f t="shared" si="50"/>
        <v>0</v>
      </c>
      <c r="N251" s="11">
        <v>40</v>
      </c>
      <c r="O251" s="12">
        <v>6.9204152249134954E-2</v>
      </c>
      <c r="P251" s="11">
        <v>1233</v>
      </c>
      <c r="Q251" s="11">
        <v>-42.045417680454179</v>
      </c>
      <c r="R251" s="11">
        <v>2</v>
      </c>
      <c r="S251" s="11">
        <v>0</v>
      </c>
      <c r="T251" s="23">
        <f t="shared" si="44"/>
        <v>84.045417680454179</v>
      </c>
      <c r="U251" s="22">
        <f t="shared" si="55"/>
        <v>0.14515616179698476</v>
      </c>
      <c r="V251" s="4">
        <f t="shared" si="51"/>
        <v>0</v>
      </c>
      <c r="W251" s="9">
        <v>4.59</v>
      </c>
      <c r="X251" s="20">
        <f t="shared" si="54"/>
        <v>85.770159201473959</v>
      </c>
      <c r="Y251" s="4">
        <f t="shared" si="52"/>
        <v>0</v>
      </c>
      <c r="Z251" s="6">
        <v>112.49354760171863</v>
      </c>
      <c r="AA251" s="5">
        <v>87.490736234956032</v>
      </c>
      <c r="AB251" s="3">
        <f t="shared" si="53"/>
        <v>77.774004020848736</v>
      </c>
      <c r="AC251" s="4">
        <f t="shared" si="45"/>
        <v>0</v>
      </c>
      <c r="AD251" s="3">
        <f t="shared" si="46"/>
        <v>0</v>
      </c>
      <c r="AE251" s="2">
        <v>1</v>
      </c>
      <c r="AF251" s="1" t="str">
        <f t="shared" si="47"/>
        <v>14626</v>
      </c>
    </row>
    <row r="252" spans="1:32" ht="18" x14ac:dyDescent="0.2">
      <c r="A252" s="16" t="s">
        <v>384</v>
      </c>
      <c r="B252" s="16" t="s">
        <v>383</v>
      </c>
      <c r="C252" s="11">
        <v>3558</v>
      </c>
      <c r="D252" s="11">
        <v>3425</v>
      </c>
      <c r="E252" s="11">
        <v>-133</v>
      </c>
      <c r="F252" s="15">
        <v>2.2150211992731679</v>
      </c>
      <c r="G252" s="14">
        <f t="shared" si="42"/>
        <v>-60.044572053595843</v>
      </c>
      <c r="H252" s="4">
        <f t="shared" si="43"/>
        <v>0</v>
      </c>
      <c r="I252" s="11">
        <v>1853</v>
      </c>
      <c r="J252" s="11">
        <v>1854</v>
      </c>
      <c r="K252" s="23">
        <f t="shared" si="48"/>
        <v>1</v>
      </c>
      <c r="L252" s="25">
        <f t="shared" si="49"/>
        <v>-1.6654294731377202E-2</v>
      </c>
      <c r="M252" s="4">
        <f t="shared" si="50"/>
        <v>0</v>
      </c>
      <c r="N252" s="11">
        <v>164</v>
      </c>
      <c r="O252" s="12">
        <v>8.8457389428263214E-2</v>
      </c>
      <c r="P252" s="11">
        <v>3657</v>
      </c>
      <c r="Q252" s="11">
        <v>-104.73940388296417</v>
      </c>
      <c r="R252" s="11">
        <v>1</v>
      </c>
      <c r="S252" s="11">
        <v>4</v>
      </c>
      <c r="T252" s="23">
        <f t="shared" si="44"/>
        <v>265.73940388296415</v>
      </c>
      <c r="U252" s="22">
        <f t="shared" si="55"/>
        <v>0.14333301180310903</v>
      </c>
      <c r="V252" s="4">
        <f t="shared" si="51"/>
        <v>0</v>
      </c>
      <c r="W252" s="9">
        <v>4.5599999999999996</v>
      </c>
      <c r="X252" s="20">
        <f t="shared" si="54"/>
        <v>85.209569925647315</v>
      </c>
      <c r="Y252" s="4">
        <f t="shared" si="52"/>
        <v>0</v>
      </c>
      <c r="Z252" s="6">
        <v>87.683430464136009</v>
      </c>
      <c r="AA252" s="5">
        <v>91.124654649100322</v>
      </c>
      <c r="AB252" s="3">
        <f t="shared" si="53"/>
        <v>103.92460031131176</v>
      </c>
      <c r="AC252" s="4">
        <f t="shared" si="45"/>
        <v>1</v>
      </c>
      <c r="AD252" s="3">
        <f t="shared" si="46"/>
        <v>1</v>
      </c>
      <c r="AE252" s="2">
        <v>1</v>
      </c>
      <c r="AF252" s="1" t="str">
        <f t="shared" si="47"/>
        <v>14626</v>
      </c>
    </row>
    <row r="253" spans="1:32" ht="18" x14ac:dyDescent="0.2">
      <c r="A253" s="16" t="s">
        <v>382</v>
      </c>
      <c r="B253" s="16" t="s">
        <v>381</v>
      </c>
      <c r="C253" s="11">
        <v>2221</v>
      </c>
      <c r="D253" s="11">
        <v>2145</v>
      </c>
      <c r="E253" s="11">
        <v>-76</v>
      </c>
      <c r="F253" s="15">
        <v>2.2169625246548326</v>
      </c>
      <c r="G253" s="14">
        <f t="shared" si="42"/>
        <v>-34.281138790035584</v>
      </c>
      <c r="H253" s="4">
        <f t="shared" si="43"/>
        <v>0</v>
      </c>
      <c r="I253" s="11">
        <v>1126</v>
      </c>
      <c r="J253" s="11">
        <v>1129</v>
      </c>
      <c r="K253" s="23">
        <f t="shared" si="48"/>
        <v>3</v>
      </c>
      <c r="L253" s="25">
        <f t="shared" si="49"/>
        <v>-8.7511678604796028E-2</v>
      </c>
      <c r="M253" s="4">
        <f t="shared" si="50"/>
        <v>0</v>
      </c>
      <c r="N253" s="11">
        <v>78</v>
      </c>
      <c r="O253" s="12">
        <v>6.9271758436944941E-2</v>
      </c>
      <c r="P253" s="11">
        <v>2248</v>
      </c>
      <c r="Q253" s="11">
        <v>-46.459964412811381</v>
      </c>
      <c r="R253" s="11">
        <v>3.6666666666666665</v>
      </c>
      <c r="S253" s="11">
        <v>0</v>
      </c>
      <c r="T253" s="23">
        <f t="shared" si="44"/>
        <v>128.12663107947805</v>
      </c>
      <c r="U253" s="22">
        <f t="shared" si="55"/>
        <v>0.11348683000839507</v>
      </c>
      <c r="V253" s="4">
        <f t="shared" si="51"/>
        <v>0</v>
      </c>
      <c r="W253" s="9">
        <v>4.3250000000000002</v>
      </c>
      <c r="X253" s="20">
        <f t="shared" si="54"/>
        <v>80.818287265005424</v>
      </c>
      <c r="Y253" s="4">
        <f t="shared" si="52"/>
        <v>0</v>
      </c>
      <c r="Z253" s="6">
        <v>99.581570190229911</v>
      </c>
      <c r="AA253" s="5">
        <v>79.780188533878317</v>
      </c>
      <c r="AB253" s="3">
        <f t="shared" si="53"/>
        <v>80.115415313772246</v>
      </c>
      <c r="AC253" s="4">
        <f t="shared" si="45"/>
        <v>0</v>
      </c>
      <c r="AD253" s="3">
        <f t="shared" si="46"/>
        <v>0</v>
      </c>
      <c r="AE253" s="2">
        <v>1</v>
      </c>
      <c r="AF253" s="1" t="str">
        <f t="shared" si="47"/>
        <v>14626</v>
      </c>
    </row>
    <row r="254" spans="1:32" ht="18" x14ac:dyDescent="0.2">
      <c r="A254" s="16" t="s">
        <v>380</v>
      </c>
      <c r="B254" s="16" t="s">
        <v>379</v>
      </c>
      <c r="C254" s="11">
        <v>4819</v>
      </c>
      <c r="D254" s="11">
        <v>4752</v>
      </c>
      <c r="E254" s="11">
        <v>-67</v>
      </c>
      <c r="F254" s="15">
        <v>2.2234185733512786</v>
      </c>
      <c r="G254" s="14">
        <f t="shared" si="42"/>
        <v>-30.133777239709442</v>
      </c>
      <c r="H254" s="4">
        <f t="shared" si="43"/>
        <v>0</v>
      </c>
      <c r="I254" s="11">
        <v>2464</v>
      </c>
      <c r="J254" s="11">
        <v>2490</v>
      </c>
      <c r="K254" s="23">
        <f t="shared" si="48"/>
        <v>26</v>
      </c>
      <c r="L254" s="25">
        <f t="shared" si="49"/>
        <v>-0.86281914786766034</v>
      </c>
      <c r="M254" s="4">
        <f t="shared" si="50"/>
        <v>0</v>
      </c>
      <c r="N254" s="11">
        <v>158</v>
      </c>
      <c r="O254" s="12">
        <v>6.4332247557003258E-2</v>
      </c>
      <c r="P254" s="11">
        <v>4956</v>
      </c>
      <c r="Q254" s="11">
        <v>-91.75060532687651</v>
      </c>
      <c r="R254" s="11">
        <v>38.666666666666664</v>
      </c>
      <c r="S254" s="11">
        <v>18.666666666666664</v>
      </c>
      <c r="T254" s="23">
        <f t="shared" si="44"/>
        <v>269.7506053268765</v>
      </c>
      <c r="U254" s="22">
        <f t="shared" si="55"/>
        <v>0.10833357643649659</v>
      </c>
      <c r="V254" s="4">
        <f t="shared" si="51"/>
        <v>0</v>
      </c>
      <c r="W254" s="9">
        <v>4.8499999999999996</v>
      </c>
      <c r="X254" s="20">
        <f t="shared" si="54"/>
        <v>90.62859959197138</v>
      </c>
      <c r="Y254" s="4">
        <f t="shared" si="52"/>
        <v>0</v>
      </c>
      <c r="Z254" s="6">
        <v>103.8666133966682</v>
      </c>
      <c r="AA254" s="5">
        <v>92.446638505345703</v>
      </c>
      <c r="AB254" s="3">
        <f t="shared" si="53"/>
        <v>89.005153323224832</v>
      </c>
      <c r="AC254" s="4">
        <f t="shared" si="45"/>
        <v>0</v>
      </c>
      <c r="AD254" s="3">
        <f t="shared" si="46"/>
        <v>0</v>
      </c>
      <c r="AE254" s="2">
        <v>1</v>
      </c>
      <c r="AF254" s="1" t="str">
        <f t="shared" si="47"/>
        <v>14626</v>
      </c>
    </row>
    <row r="255" spans="1:32" ht="18" x14ac:dyDescent="0.2">
      <c r="A255" s="16" t="s">
        <v>378</v>
      </c>
      <c r="B255" s="16" t="s">
        <v>377</v>
      </c>
      <c r="C255" s="11">
        <v>1046</v>
      </c>
      <c r="D255" s="11">
        <v>1006</v>
      </c>
      <c r="E255" s="11">
        <v>-40</v>
      </c>
      <c r="F255" s="15">
        <v>2.143426294820717</v>
      </c>
      <c r="G255" s="14">
        <f t="shared" si="42"/>
        <v>-18.661710037174721</v>
      </c>
      <c r="H255" s="4">
        <f t="shared" si="43"/>
        <v>0</v>
      </c>
      <c r="I255" s="11">
        <v>567</v>
      </c>
      <c r="J255" s="11">
        <v>568</v>
      </c>
      <c r="K255" s="23">
        <f t="shared" si="48"/>
        <v>1</v>
      </c>
      <c r="L255" s="25">
        <f t="shared" si="49"/>
        <v>-5.3585657370517931E-2</v>
      </c>
      <c r="M255" s="4">
        <f t="shared" si="50"/>
        <v>0</v>
      </c>
      <c r="N255" s="11">
        <v>58</v>
      </c>
      <c r="O255" s="12">
        <v>0.10247349823321555</v>
      </c>
      <c r="P255" s="11">
        <v>1076</v>
      </c>
      <c r="Q255" s="11">
        <v>-32.657992565055764</v>
      </c>
      <c r="R255" s="11">
        <v>1</v>
      </c>
      <c r="S255" s="11">
        <v>0</v>
      </c>
      <c r="T255" s="23">
        <f t="shared" si="44"/>
        <v>91.657992565055764</v>
      </c>
      <c r="U255" s="22">
        <f t="shared" si="55"/>
        <v>0.16136970522016861</v>
      </c>
      <c r="V255" s="4">
        <f t="shared" si="51"/>
        <v>0</v>
      </c>
      <c r="W255" s="9">
        <v>4.59</v>
      </c>
      <c r="X255" s="20">
        <f t="shared" si="54"/>
        <v>85.770159201473959</v>
      </c>
      <c r="Y255" s="4">
        <f t="shared" si="52"/>
        <v>0</v>
      </c>
      <c r="Z255" s="6">
        <v>88.686783051961839</v>
      </c>
      <c r="AA255" s="5">
        <v>87.490736234956032</v>
      </c>
      <c r="AB255" s="3">
        <f t="shared" si="53"/>
        <v>98.651380988410608</v>
      </c>
      <c r="AC255" s="4">
        <f t="shared" si="45"/>
        <v>0</v>
      </c>
      <c r="AD255" s="3">
        <f t="shared" si="46"/>
        <v>0</v>
      </c>
      <c r="AE255" s="2">
        <v>1</v>
      </c>
      <c r="AF255" s="1" t="str">
        <f t="shared" si="47"/>
        <v>14626</v>
      </c>
    </row>
    <row r="256" spans="1:32" ht="18" x14ac:dyDescent="0.2">
      <c r="A256" s="16" t="s">
        <v>376</v>
      </c>
      <c r="B256" s="16" t="s">
        <v>375</v>
      </c>
      <c r="C256" s="11">
        <v>13272</v>
      </c>
      <c r="D256" s="11">
        <v>12484</v>
      </c>
      <c r="E256" s="11">
        <v>-788</v>
      </c>
      <c r="F256" s="15">
        <v>1.9545323325635104</v>
      </c>
      <c r="G256" s="14">
        <f t="shared" si="42"/>
        <v>-403.16549737833247</v>
      </c>
      <c r="H256" s="4">
        <f t="shared" si="43"/>
        <v>0</v>
      </c>
      <c r="I256" s="11">
        <v>8233</v>
      </c>
      <c r="J256" s="11">
        <v>8193</v>
      </c>
      <c r="K256" s="23">
        <f t="shared" si="48"/>
        <v>-40</v>
      </c>
      <c r="L256" s="25">
        <f t="shared" si="49"/>
        <v>9.9214839216421852E-2</v>
      </c>
      <c r="M256" s="4">
        <f t="shared" si="50"/>
        <v>0</v>
      </c>
      <c r="N256" s="11">
        <v>1132</v>
      </c>
      <c r="O256" s="12">
        <v>0.13736197063463171</v>
      </c>
      <c r="P256" s="11">
        <v>13541</v>
      </c>
      <c r="Q256" s="11">
        <v>-540.7943283361642</v>
      </c>
      <c r="R256" s="11">
        <v>16.666666666666668</v>
      </c>
      <c r="S256" s="11">
        <v>55.666666666666664</v>
      </c>
      <c r="T256" s="23">
        <f t="shared" si="44"/>
        <v>1633.7943283361642</v>
      </c>
      <c r="U256" s="22">
        <f t="shared" si="55"/>
        <v>0.19941344175957088</v>
      </c>
      <c r="V256" s="4">
        <f t="shared" si="51"/>
        <v>0</v>
      </c>
      <c r="W256" s="9">
        <v>4.5999999999999996</v>
      </c>
      <c r="X256" s="20">
        <f t="shared" si="54"/>
        <v>85.957022293416159</v>
      </c>
      <c r="Y256" s="4">
        <f t="shared" si="52"/>
        <v>0</v>
      </c>
      <c r="Z256" s="6">
        <v>92.465421403489444</v>
      </c>
      <c r="AA256" s="5">
        <v>84.852917284587349</v>
      </c>
      <c r="AB256" s="3">
        <f t="shared" si="53"/>
        <v>91.767188205757947</v>
      </c>
      <c r="AC256" s="4">
        <f t="shared" si="45"/>
        <v>0</v>
      </c>
      <c r="AD256" s="3">
        <f t="shared" si="46"/>
        <v>0</v>
      </c>
      <c r="AE256" s="2">
        <v>1</v>
      </c>
      <c r="AF256" s="1" t="str">
        <f t="shared" si="47"/>
        <v>14626</v>
      </c>
    </row>
    <row r="257" spans="1:32" ht="18" x14ac:dyDescent="0.2">
      <c r="A257" s="16" t="s">
        <v>374</v>
      </c>
      <c r="B257" s="16" t="s">
        <v>373</v>
      </c>
      <c r="C257" s="11">
        <v>1683</v>
      </c>
      <c r="D257" s="11">
        <v>1619</v>
      </c>
      <c r="E257" s="11">
        <v>-64</v>
      </c>
      <c r="F257" s="15">
        <v>2.3025435073627847</v>
      </c>
      <c r="G257" s="14">
        <f t="shared" si="42"/>
        <v>-27.7953488372093</v>
      </c>
      <c r="H257" s="4">
        <f t="shared" si="43"/>
        <v>0</v>
      </c>
      <c r="I257" s="11">
        <v>783</v>
      </c>
      <c r="J257" s="11">
        <v>790</v>
      </c>
      <c r="K257" s="23">
        <f t="shared" si="48"/>
        <v>7</v>
      </c>
      <c r="L257" s="25">
        <f t="shared" si="49"/>
        <v>-0.25184069611780457</v>
      </c>
      <c r="M257" s="4">
        <f t="shared" si="50"/>
        <v>0</v>
      </c>
      <c r="N257" s="11">
        <v>40</v>
      </c>
      <c r="O257" s="12">
        <v>5.0441361916771753E-2</v>
      </c>
      <c r="P257" s="11">
        <v>1720</v>
      </c>
      <c r="Q257" s="11">
        <v>-43.864534883720928</v>
      </c>
      <c r="R257" s="11">
        <v>8.3333333333333339</v>
      </c>
      <c r="S257" s="11">
        <v>0</v>
      </c>
      <c r="T257" s="23">
        <f t="shared" si="44"/>
        <v>92.19786821705425</v>
      </c>
      <c r="U257" s="22">
        <f t="shared" si="55"/>
        <v>0.11670616230006867</v>
      </c>
      <c r="V257" s="4">
        <f t="shared" si="51"/>
        <v>0</v>
      </c>
      <c r="W257" s="9">
        <v>4.8499999999999996</v>
      </c>
      <c r="X257" s="20">
        <f t="shared" si="54"/>
        <v>90.62859959197138</v>
      </c>
      <c r="Y257" s="4">
        <f t="shared" si="52"/>
        <v>0</v>
      </c>
      <c r="Z257" s="6">
        <v>120.49363344717243</v>
      </c>
      <c r="AA257" s="5">
        <v>92.446638505345703</v>
      </c>
      <c r="AB257" s="3">
        <f t="shared" si="53"/>
        <v>76.723255711163148</v>
      </c>
      <c r="AC257" s="4">
        <f t="shared" si="45"/>
        <v>0</v>
      </c>
      <c r="AD257" s="3">
        <f t="shared" si="46"/>
        <v>0</v>
      </c>
      <c r="AE257" s="2">
        <v>1</v>
      </c>
      <c r="AF257" s="1" t="str">
        <f t="shared" si="47"/>
        <v>14626</v>
      </c>
    </row>
    <row r="258" spans="1:32" ht="18" x14ac:dyDescent="0.2">
      <c r="A258" s="16" t="s">
        <v>372</v>
      </c>
      <c r="B258" s="16" t="s">
        <v>371</v>
      </c>
      <c r="C258" s="11">
        <v>54114</v>
      </c>
      <c r="D258" s="11">
        <v>55255</v>
      </c>
      <c r="E258" s="11">
        <v>1141</v>
      </c>
      <c r="F258" s="15">
        <v>1.8571038717380182</v>
      </c>
      <c r="G258" s="14">
        <f t="shared" si="42"/>
        <v>614.39751290387755</v>
      </c>
      <c r="H258" s="4">
        <f t="shared" si="43"/>
        <v>1</v>
      </c>
      <c r="I258" s="11">
        <v>36598</v>
      </c>
      <c r="J258" s="11">
        <v>35934</v>
      </c>
      <c r="K258" s="23">
        <f t="shared" si="48"/>
        <v>-664</v>
      </c>
      <c r="L258" s="25">
        <f t="shared" si="49"/>
        <v>-1.0807335414847012</v>
      </c>
      <c r="M258" s="4">
        <f t="shared" si="50"/>
        <v>1</v>
      </c>
      <c r="N258" s="11">
        <v>6966</v>
      </c>
      <c r="O258" s="12">
        <v>0.18837718705211065</v>
      </c>
      <c r="P258" s="11">
        <v>54441</v>
      </c>
      <c r="Q258" s="11">
        <v>438.31689351775316</v>
      </c>
      <c r="R258" s="11">
        <v>-709.33333333333337</v>
      </c>
      <c r="S258" s="11">
        <v>457.66666666666663</v>
      </c>
      <c r="T258" s="23">
        <f t="shared" si="44"/>
        <v>5360.6831064822472</v>
      </c>
      <c r="U258" s="22">
        <f t="shared" si="55"/>
        <v>0.14918136323488193</v>
      </c>
      <c r="V258" s="4">
        <f t="shared" si="51"/>
        <v>0</v>
      </c>
      <c r="W258" s="9">
        <v>4.5949999999999998</v>
      </c>
      <c r="X258" s="20">
        <f t="shared" si="54"/>
        <v>85.863590747445059</v>
      </c>
      <c r="Y258" s="4">
        <f t="shared" si="52"/>
        <v>0</v>
      </c>
      <c r="Z258" s="6">
        <v>94.129897674956069</v>
      </c>
      <c r="AA258" s="5">
        <v>99.113495323822988</v>
      </c>
      <c r="AB258" s="3">
        <f t="shared" si="53"/>
        <v>105.29438337017639</v>
      </c>
      <c r="AC258" s="4">
        <f t="shared" si="45"/>
        <v>1</v>
      </c>
      <c r="AD258" s="3">
        <f t="shared" si="46"/>
        <v>3</v>
      </c>
      <c r="AE258" s="2">
        <v>1</v>
      </c>
      <c r="AF258" s="1" t="str">
        <f t="shared" si="47"/>
        <v>14626</v>
      </c>
    </row>
    <row r="259" spans="1:32" ht="18" x14ac:dyDescent="0.2">
      <c r="A259" s="16" t="s">
        <v>370</v>
      </c>
      <c r="B259" s="16" t="s">
        <v>369</v>
      </c>
      <c r="C259" s="11">
        <v>1115</v>
      </c>
      <c r="D259" s="11">
        <v>1088</v>
      </c>
      <c r="E259" s="11">
        <v>-27</v>
      </c>
      <c r="F259" s="15">
        <v>2.5950226244343892</v>
      </c>
      <c r="G259" s="14">
        <f t="shared" si="42"/>
        <v>-10.404533565823888</v>
      </c>
      <c r="H259" s="4">
        <f t="shared" si="43"/>
        <v>0</v>
      </c>
      <c r="I259" s="11">
        <v>479</v>
      </c>
      <c r="J259" s="11">
        <v>486</v>
      </c>
      <c r="K259" s="23">
        <f t="shared" si="48"/>
        <v>7</v>
      </c>
      <c r="L259" s="25">
        <f t="shared" si="49"/>
        <v>-0.67278364337187868</v>
      </c>
      <c r="M259" s="4">
        <f t="shared" si="50"/>
        <v>0</v>
      </c>
      <c r="N259" s="11">
        <v>22</v>
      </c>
      <c r="O259" s="12">
        <v>4.5929018789144051E-2</v>
      </c>
      <c r="P259" s="11">
        <v>1147</v>
      </c>
      <c r="Q259" s="11">
        <v>-22.735832606800347</v>
      </c>
      <c r="R259" s="11">
        <v>10.666666666666666</v>
      </c>
      <c r="S259" s="11">
        <v>0</v>
      </c>
      <c r="T259" s="23">
        <f t="shared" si="44"/>
        <v>55.402499273467008</v>
      </c>
      <c r="U259" s="22">
        <f t="shared" si="55"/>
        <v>0.11399691208532306</v>
      </c>
      <c r="V259" s="4">
        <f t="shared" si="51"/>
        <v>0</v>
      </c>
      <c r="W259" s="9">
        <v>4.8499999999999996</v>
      </c>
      <c r="X259" s="20">
        <f t="shared" si="54"/>
        <v>90.62859959197138</v>
      </c>
      <c r="Y259" s="4">
        <f t="shared" si="52"/>
        <v>0</v>
      </c>
      <c r="Z259" s="6">
        <v>113.8607768725703</v>
      </c>
      <c r="AA259" s="5">
        <v>92.446638505345703</v>
      </c>
      <c r="AB259" s="3">
        <f t="shared" si="53"/>
        <v>81.192699579776558</v>
      </c>
      <c r="AC259" s="4">
        <f t="shared" si="45"/>
        <v>0</v>
      </c>
      <c r="AD259" s="3">
        <f t="shared" si="46"/>
        <v>0</v>
      </c>
      <c r="AE259" s="2">
        <v>1</v>
      </c>
      <c r="AF259" s="1" t="str">
        <f t="shared" si="47"/>
        <v>14626</v>
      </c>
    </row>
    <row r="260" spans="1:32" ht="18" x14ac:dyDescent="0.2">
      <c r="A260" s="16" t="s">
        <v>368</v>
      </c>
      <c r="B260" s="16" t="s">
        <v>367</v>
      </c>
      <c r="C260" s="11">
        <v>5804</v>
      </c>
      <c r="D260" s="11">
        <v>5589</v>
      </c>
      <c r="E260" s="11">
        <v>-215</v>
      </c>
      <c r="F260" s="15">
        <v>2.0458937198067635</v>
      </c>
      <c r="G260" s="14">
        <f t="shared" ref="G260:G323" si="56">E260/F260</f>
        <v>-105.08854781582053</v>
      </c>
      <c r="H260" s="4">
        <f t="shared" ref="H260:H323" si="57">IF(G260&gt;0,1,0)</f>
        <v>0</v>
      </c>
      <c r="I260" s="11">
        <v>3378</v>
      </c>
      <c r="J260" s="11">
        <v>3381</v>
      </c>
      <c r="K260" s="23">
        <f t="shared" si="48"/>
        <v>3</v>
      </c>
      <c r="L260" s="25">
        <f t="shared" si="49"/>
        <v>-2.8547354229861818E-2</v>
      </c>
      <c r="M260" s="4">
        <f t="shared" si="50"/>
        <v>0</v>
      </c>
      <c r="N260" s="11">
        <v>368</v>
      </c>
      <c r="O260" s="12">
        <v>0.10884353741496598</v>
      </c>
      <c r="P260" s="11">
        <v>5929</v>
      </c>
      <c r="Q260" s="11">
        <v>-166.18654073199525</v>
      </c>
      <c r="R260" s="11">
        <v>6.333333333333333</v>
      </c>
      <c r="S260" s="11">
        <v>0</v>
      </c>
      <c r="T260" s="23">
        <f t="shared" ref="T260:T323" si="58">(N260-Q260+R260-S260)</f>
        <v>540.51987406532862</v>
      </c>
      <c r="U260" s="22">
        <f t="shared" si="55"/>
        <v>0.15986982374011494</v>
      </c>
      <c r="V260" s="4">
        <f t="shared" si="51"/>
        <v>0</v>
      </c>
      <c r="W260" s="9">
        <v>4.3</v>
      </c>
      <c r="X260" s="20">
        <f t="shared" si="54"/>
        <v>80.351129535149894</v>
      </c>
      <c r="Y260" s="4">
        <f t="shared" si="52"/>
        <v>0</v>
      </c>
      <c r="Z260" s="6">
        <v>89.753977325363394</v>
      </c>
      <c r="AA260" s="5">
        <v>79.319031374722954</v>
      </c>
      <c r="AB260" s="3">
        <f t="shared" si="53"/>
        <v>88.373834495586578</v>
      </c>
      <c r="AC260" s="4">
        <f t="shared" ref="AC260:AC323" si="59">IF(AB260&gt;100,1,0)</f>
        <v>0</v>
      </c>
      <c r="AD260" s="3">
        <f t="shared" ref="AD260:AD323" si="60">H260+M260+V260+Y260+AC260</f>
        <v>0</v>
      </c>
      <c r="AE260" s="2">
        <v>1</v>
      </c>
      <c r="AF260" s="1" t="str">
        <f t="shared" ref="AF260:AF323" si="61">LEFT(A260,5)</f>
        <v>14626</v>
      </c>
    </row>
    <row r="261" spans="1:32" ht="18" x14ac:dyDescent="0.2">
      <c r="A261" s="16" t="s">
        <v>366</v>
      </c>
      <c r="B261" s="16" t="s">
        <v>365</v>
      </c>
      <c r="C261" s="11">
        <v>1338</v>
      </c>
      <c r="D261" s="11">
        <v>1345</v>
      </c>
      <c r="E261" s="11">
        <v>7</v>
      </c>
      <c r="F261" s="15">
        <v>2.6324110671936758</v>
      </c>
      <c r="G261" s="14">
        <f t="shared" si="56"/>
        <v>2.6591591591591595</v>
      </c>
      <c r="H261" s="4">
        <f t="shared" si="57"/>
        <v>1</v>
      </c>
      <c r="I261" s="11">
        <v>576</v>
      </c>
      <c r="J261" s="11">
        <v>579</v>
      </c>
      <c r="K261" s="23">
        <f t="shared" ref="K261:K324" si="62">J261-I261</f>
        <v>3</v>
      </c>
      <c r="L261" s="25">
        <f t="shared" ref="L261:L324" si="63">IF(G261=0,"-",K261/G261)</f>
        <v>1.1281761716544323</v>
      </c>
      <c r="M261" s="4">
        <f t="shared" ref="M261:M324" si="64">IF(AND(G261&gt;=0,K261&gt;=0,G261&gt;K261),1,IF(AND(G261&gt;=0,K261&lt;=0),1,IF(AND(G261&lt;0,K261&lt;0,G261&gt;K261),1,0)))</f>
        <v>0</v>
      </c>
      <c r="N261" s="11">
        <v>60</v>
      </c>
      <c r="O261" s="12">
        <v>0.10434782608695652</v>
      </c>
      <c r="P261" s="11">
        <v>1332</v>
      </c>
      <c r="Q261" s="11">
        <v>4.938438438438439</v>
      </c>
      <c r="R261" s="11">
        <v>4.333333333333333</v>
      </c>
      <c r="S261" s="11">
        <v>0</v>
      </c>
      <c r="T261" s="23">
        <f t="shared" si="58"/>
        <v>59.394894894894897</v>
      </c>
      <c r="U261" s="22">
        <f t="shared" si="55"/>
        <v>0.10258185646786683</v>
      </c>
      <c r="V261" s="4">
        <f t="shared" ref="V261:V324" si="65">IF(U261&lt;0.04,1,0)</f>
        <v>0</v>
      </c>
      <c r="W261" s="9">
        <v>4.5599999999999996</v>
      </c>
      <c r="X261" s="20">
        <f t="shared" si="54"/>
        <v>85.209569925647315</v>
      </c>
      <c r="Y261" s="4">
        <f t="shared" ref="Y261:Y324" si="66">IF(X261&gt;=105,1,0)</f>
        <v>0</v>
      </c>
      <c r="Z261" s="6">
        <v>105.98492404967274</v>
      </c>
      <c r="AA261" s="5">
        <v>91.124654649100322</v>
      </c>
      <c r="AB261" s="3">
        <f t="shared" ref="AB261:AB324" si="67">(AA261*100/Z261)</f>
        <v>85.978883757459926</v>
      </c>
      <c r="AC261" s="4">
        <f t="shared" si="59"/>
        <v>0</v>
      </c>
      <c r="AD261" s="3">
        <f t="shared" si="60"/>
        <v>1</v>
      </c>
      <c r="AE261" s="2">
        <v>1</v>
      </c>
      <c r="AF261" s="1" t="str">
        <f t="shared" si="61"/>
        <v>14626</v>
      </c>
    </row>
    <row r="262" spans="1:32" ht="18" x14ac:dyDescent="0.2">
      <c r="A262" s="16" t="s">
        <v>364</v>
      </c>
      <c r="B262" s="16" t="s">
        <v>363</v>
      </c>
      <c r="C262" s="11">
        <v>1348</v>
      </c>
      <c r="D262" s="11">
        <v>1276</v>
      </c>
      <c r="E262" s="11">
        <v>-72</v>
      </c>
      <c r="F262" s="15">
        <v>2.4081272084805652</v>
      </c>
      <c r="G262" s="14">
        <f t="shared" si="56"/>
        <v>-29.898752751283936</v>
      </c>
      <c r="H262" s="4">
        <f t="shared" si="57"/>
        <v>0</v>
      </c>
      <c r="I262" s="11">
        <v>642</v>
      </c>
      <c r="J262" s="11">
        <v>642</v>
      </c>
      <c r="K262" s="23">
        <f t="shared" si="62"/>
        <v>0</v>
      </c>
      <c r="L262" s="25">
        <f t="shared" si="63"/>
        <v>0</v>
      </c>
      <c r="M262" s="4">
        <f t="shared" si="64"/>
        <v>0</v>
      </c>
      <c r="N262" s="11">
        <v>53</v>
      </c>
      <c r="O262" s="12">
        <v>8.2683307332293288E-2</v>
      </c>
      <c r="P262" s="11">
        <v>1363</v>
      </c>
      <c r="Q262" s="11">
        <v>-36.12765957446809</v>
      </c>
      <c r="R262" s="11">
        <v>2</v>
      </c>
      <c r="S262" s="11">
        <v>0</v>
      </c>
      <c r="T262" s="23">
        <f t="shared" si="58"/>
        <v>91.127659574468083</v>
      </c>
      <c r="U262" s="22">
        <f t="shared" si="55"/>
        <v>0.14194339497580699</v>
      </c>
      <c r="V262" s="4">
        <f t="shared" si="65"/>
        <v>0</v>
      </c>
      <c r="W262" s="9">
        <v>4.8499999999999996</v>
      </c>
      <c r="X262" s="20">
        <f t="shared" ref="X262:X325" si="68">(W262*100/5.35151157784154)</f>
        <v>90.62859959197138</v>
      </c>
      <c r="Y262" s="4">
        <f t="shared" si="66"/>
        <v>0</v>
      </c>
      <c r="Z262" s="6">
        <v>93.682169509460081</v>
      </c>
      <c r="AA262" s="5">
        <v>92.446638505345703</v>
      </c>
      <c r="AB262" s="3">
        <f t="shared" si="67"/>
        <v>98.68114603815873</v>
      </c>
      <c r="AC262" s="4">
        <f t="shared" si="59"/>
        <v>0</v>
      </c>
      <c r="AD262" s="3">
        <f t="shared" si="60"/>
        <v>0</v>
      </c>
      <c r="AE262" s="2">
        <v>1</v>
      </c>
      <c r="AF262" s="1" t="str">
        <f t="shared" si="61"/>
        <v>14626</v>
      </c>
    </row>
    <row r="263" spans="1:32" ht="18" x14ac:dyDescent="0.2">
      <c r="A263" s="16" t="s">
        <v>362</v>
      </c>
      <c r="B263" s="16" t="s">
        <v>361</v>
      </c>
      <c r="C263" s="11">
        <v>1577</v>
      </c>
      <c r="D263" s="11">
        <v>1526</v>
      </c>
      <c r="E263" s="11">
        <v>-51</v>
      </c>
      <c r="F263" s="15">
        <v>2.2228335625859699</v>
      </c>
      <c r="G263" s="14">
        <f t="shared" si="56"/>
        <v>-22.943688118811881</v>
      </c>
      <c r="H263" s="4">
        <f t="shared" si="57"/>
        <v>0</v>
      </c>
      <c r="I263" s="11">
        <v>828</v>
      </c>
      <c r="J263" s="11">
        <v>829</v>
      </c>
      <c r="K263" s="23">
        <f t="shared" si="62"/>
        <v>1</v>
      </c>
      <c r="L263" s="25">
        <f t="shared" si="63"/>
        <v>-4.3584971815411169E-2</v>
      </c>
      <c r="M263" s="4">
        <f t="shared" si="64"/>
        <v>0</v>
      </c>
      <c r="N263" s="11">
        <v>79</v>
      </c>
      <c r="O263" s="12">
        <v>9.5410628019323665E-2</v>
      </c>
      <c r="P263" s="11">
        <v>1616</v>
      </c>
      <c r="Q263" s="11">
        <v>-40.488861386138609</v>
      </c>
      <c r="R263" s="11">
        <v>0.66666666666666663</v>
      </c>
      <c r="S263" s="11">
        <v>1</v>
      </c>
      <c r="T263" s="23">
        <f t="shared" si="58"/>
        <v>119.15552805280528</v>
      </c>
      <c r="U263" s="22">
        <f t="shared" si="55"/>
        <v>0.14373405072714751</v>
      </c>
      <c r="V263" s="4">
        <f t="shared" si="65"/>
        <v>0</v>
      </c>
      <c r="W263" s="9">
        <v>4.3250000000000002</v>
      </c>
      <c r="X263" s="20">
        <f t="shared" si="68"/>
        <v>80.818287265005424</v>
      </c>
      <c r="Y263" s="4">
        <f t="shared" si="66"/>
        <v>0</v>
      </c>
      <c r="Z263" s="6">
        <v>98.115079738614355</v>
      </c>
      <c r="AA263" s="5">
        <v>79.780188533878317</v>
      </c>
      <c r="AB263" s="3">
        <f t="shared" si="67"/>
        <v>81.312871320513111</v>
      </c>
      <c r="AC263" s="4">
        <f t="shared" si="59"/>
        <v>0</v>
      </c>
      <c r="AD263" s="3">
        <f t="shared" si="60"/>
        <v>0</v>
      </c>
      <c r="AE263" s="2">
        <v>1</v>
      </c>
      <c r="AF263" s="1" t="str">
        <f t="shared" si="61"/>
        <v>14626</v>
      </c>
    </row>
    <row r="264" spans="1:32" ht="18" x14ac:dyDescent="0.2">
      <c r="A264" s="16" t="s">
        <v>360</v>
      </c>
      <c r="B264" s="16" t="s">
        <v>359</v>
      </c>
      <c r="C264" s="11">
        <v>6336</v>
      </c>
      <c r="D264" s="11">
        <v>6097</v>
      </c>
      <c r="E264" s="11">
        <v>-239</v>
      </c>
      <c r="F264" s="15">
        <v>2.3530505952380953</v>
      </c>
      <c r="G264" s="14">
        <f t="shared" si="56"/>
        <v>-101.5702766798419</v>
      </c>
      <c r="H264" s="4">
        <f t="shared" si="57"/>
        <v>0</v>
      </c>
      <c r="I264" s="11">
        <v>3001</v>
      </c>
      <c r="J264" s="11">
        <v>3004</v>
      </c>
      <c r="K264" s="23">
        <f t="shared" si="62"/>
        <v>3</v>
      </c>
      <c r="L264" s="25">
        <f t="shared" si="63"/>
        <v>-2.9536199940227138E-2</v>
      </c>
      <c r="M264" s="4">
        <f t="shared" si="64"/>
        <v>0</v>
      </c>
      <c r="N264" s="11">
        <v>218</v>
      </c>
      <c r="O264" s="12">
        <v>7.2425249169435213E-2</v>
      </c>
      <c r="P264" s="11">
        <v>6325</v>
      </c>
      <c r="Q264" s="11">
        <v>-96.895494071146246</v>
      </c>
      <c r="R264" s="11">
        <v>2.333333333333333</v>
      </c>
      <c r="S264" s="11">
        <v>22</v>
      </c>
      <c r="T264" s="23">
        <f t="shared" si="58"/>
        <v>295.22882740447955</v>
      </c>
      <c r="U264" s="22">
        <f t="shared" si="55"/>
        <v>9.8278571040106372E-2</v>
      </c>
      <c r="V264" s="4">
        <f t="shared" si="65"/>
        <v>0</v>
      </c>
      <c r="W264" s="9">
        <v>4.29</v>
      </c>
      <c r="X264" s="20">
        <f t="shared" si="68"/>
        <v>80.16426644320768</v>
      </c>
      <c r="Y264" s="4">
        <f t="shared" si="66"/>
        <v>0</v>
      </c>
      <c r="Z264" s="6">
        <v>85.124509629931438</v>
      </c>
      <c r="AA264" s="5">
        <v>90.167246270977884</v>
      </c>
      <c r="AB264" s="3">
        <f t="shared" si="67"/>
        <v>105.92395382125446</v>
      </c>
      <c r="AC264" s="4">
        <f t="shared" si="59"/>
        <v>1</v>
      </c>
      <c r="AD264" s="3">
        <f t="shared" si="60"/>
        <v>1</v>
      </c>
      <c r="AE264" s="2">
        <v>1</v>
      </c>
      <c r="AF264" s="1" t="str">
        <f t="shared" si="61"/>
        <v>14626</v>
      </c>
    </row>
    <row r="265" spans="1:32" ht="18" x14ac:dyDescent="0.2">
      <c r="A265" s="16" t="s">
        <v>358</v>
      </c>
      <c r="B265" s="16" t="s">
        <v>357</v>
      </c>
      <c r="C265" s="11">
        <v>1983</v>
      </c>
      <c r="D265" s="11">
        <v>1941</v>
      </c>
      <c r="E265" s="11">
        <v>-42</v>
      </c>
      <c r="F265" s="15">
        <v>2.3666274970622796</v>
      </c>
      <c r="G265" s="14">
        <f t="shared" si="56"/>
        <v>-17.746772591857003</v>
      </c>
      <c r="H265" s="4">
        <f t="shared" si="57"/>
        <v>0</v>
      </c>
      <c r="I265" s="11">
        <v>936</v>
      </c>
      <c r="J265" s="11">
        <v>945</v>
      </c>
      <c r="K265" s="23">
        <f t="shared" si="62"/>
        <v>9</v>
      </c>
      <c r="L265" s="25">
        <f t="shared" si="63"/>
        <v>-0.50713446365620274</v>
      </c>
      <c r="M265" s="4">
        <f t="shared" si="64"/>
        <v>0</v>
      </c>
      <c r="N265" s="11">
        <v>55</v>
      </c>
      <c r="O265" s="12">
        <v>5.8886509635974305E-2</v>
      </c>
      <c r="P265" s="11">
        <v>2014</v>
      </c>
      <c r="Q265" s="11">
        <v>-30.84558093346574</v>
      </c>
      <c r="R265" s="11">
        <v>15.333333333333332</v>
      </c>
      <c r="S265" s="11">
        <v>0</v>
      </c>
      <c r="T265" s="23">
        <f t="shared" si="58"/>
        <v>101.17891426679907</v>
      </c>
      <c r="U265" s="22">
        <f t="shared" si="55"/>
        <v>0.10706763414476092</v>
      </c>
      <c r="V265" s="4">
        <f t="shared" si="65"/>
        <v>0</v>
      </c>
      <c r="W265" s="9">
        <v>4.8499999999999996</v>
      </c>
      <c r="X265" s="20">
        <f t="shared" si="68"/>
        <v>90.62859959197138</v>
      </c>
      <c r="Y265" s="4">
        <f t="shared" si="66"/>
        <v>0</v>
      </c>
      <c r="Z265" s="6">
        <v>98.866272407988305</v>
      </c>
      <c r="AA265" s="5">
        <v>92.446638505345703</v>
      </c>
      <c r="AB265" s="3">
        <f t="shared" si="67"/>
        <v>93.506750334278919</v>
      </c>
      <c r="AC265" s="4">
        <f t="shared" si="59"/>
        <v>0</v>
      </c>
      <c r="AD265" s="3">
        <f t="shared" si="60"/>
        <v>0</v>
      </c>
      <c r="AE265" s="2">
        <v>1</v>
      </c>
      <c r="AF265" s="1" t="str">
        <f t="shared" si="61"/>
        <v>14626</v>
      </c>
    </row>
    <row r="266" spans="1:32" ht="18" x14ac:dyDescent="0.2">
      <c r="A266" s="16" t="s">
        <v>356</v>
      </c>
      <c r="B266" s="16" t="s">
        <v>355</v>
      </c>
      <c r="C266" s="11">
        <v>1837</v>
      </c>
      <c r="D266" s="11">
        <v>1789</v>
      </c>
      <c r="E266" s="11">
        <v>-48</v>
      </c>
      <c r="F266" s="15">
        <v>2.3316770186335405</v>
      </c>
      <c r="G266" s="14">
        <f t="shared" si="56"/>
        <v>-20.586041555673948</v>
      </c>
      <c r="H266" s="4">
        <f t="shared" si="57"/>
        <v>0</v>
      </c>
      <c r="I266" s="11">
        <v>901</v>
      </c>
      <c r="J266" s="11">
        <v>901</v>
      </c>
      <c r="K266" s="23">
        <f t="shared" si="62"/>
        <v>0</v>
      </c>
      <c r="L266" s="25">
        <f t="shared" si="63"/>
        <v>0</v>
      </c>
      <c r="M266" s="4">
        <f t="shared" si="64"/>
        <v>0</v>
      </c>
      <c r="N266" s="11">
        <v>75</v>
      </c>
      <c r="O266" s="12">
        <v>8.3705357142857137E-2</v>
      </c>
      <c r="P266" s="11">
        <v>1877</v>
      </c>
      <c r="Q266" s="11">
        <v>-37.741076185402235</v>
      </c>
      <c r="R266" s="11">
        <v>5</v>
      </c>
      <c r="S266" s="11">
        <v>1</v>
      </c>
      <c r="T266" s="23">
        <f t="shared" si="58"/>
        <v>116.74107618540224</v>
      </c>
      <c r="U266" s="22">
        <f t="shared" si="55"/>
        <v>0.12956834204817119</v>
      </c>
      <c r="V266" s="4">
        <f t="shared" si="65"/>
        <v>0</v>
      </c>
      <c r="W266" s="9">
        <v>4.8499999999999996</v>
      </c>
      <c r="X266" s="20">
        <f t="shared" si="68"/>
        <v>90.62859959197138</v>
      </c>
      <c r="Y266" s="4">
        <f t="shared" si="66"/>
        <v>0</v>
      </c>
      <c r="Z266" s="6">
        <v>95.157530047002311</v>
      </c>
      <c r="AA266" s="5">
        <v>92.446638505345703</v>
      </c>
      <c r="AB266" s="3">
        <f t="shared" si="67"/>
        <v>97.151153944078231</v>
      </c>
      <c r="AC266" s="4">
        <f t="shared" si="59"/>
        <v>0</v>
      </c>
      <c r="AD266" s="3">
        <f t="shared" si="60"/>
        <v>0</v>
      </c>
      <c r="AE266" s="2">
        <v>1</v>
      </c>
      <c r="AF266" s="1" t="str">
        <f t="shared" si="61"/>
        <v>14626</v>
      </c>
    </row>
    <row r="267" spans="1:32" ht="18" x14ac:dyDescent="0.2">
      <c r="A267" s="16" t="s">
        <v>354</v>
      </c>
      <c r="B267" s="16" t="s">
        <v>353</v>
      </c>
      <c r="C267" s="11">
        <v>1655</v>
      </c>
      <c r="D267" s="11">
        <v>1583</v>
      </c>
      <c r="E267" s="11">
        <v>-72</v>
      </c>
      <c r="F267" s="15">
        <v>2.2146529562982007</v>
      </c>
      <c r="G267" s="14">
        <f t="shared" si="56"/>
        <v>-32.510737086477072</v>
      </c>
      <c r="H267" s="4">
        <f t="shared" si="57"/>
        <v>0</v>
      </c>
      <c r="I267" s="11">
        <v>849</v>
      </c>
      <c r="J267" s="11">
        <v>849</v>
      </c>
      <c r="K267" s="23">
        <f t="shared" si="62"/>
        <v>0</v>
      </c>
      <c r="L267" s="25">
        <f t="shared" si="63"/>
        <v>0</v>
      </c>
      <c r="M267" s="4">
        <f t="shared" si="64"/>
        <v>0</v>
      </c>
      <c r="N267" s="11">
        <v>41</v>
      </c>
      <c r="O267" s="12">
        <v>4.8122065727699531E-2</v>
      </c>
      <c r="P267" s="11">
        <v>1723</v>
      </c>
      <c r="Q267" s="11">
        <v>-63.215322112594308</v>
      </c>
      <c r="R267" s="11">
        <v>2</v>
      </c>
      <c r="S267" s="11">
        <v>0</v>
      </c>
      <c r="T267" s="23">
        <f t="shared" si="58"/>
        <v>106.21532211259431</v>
      </c>
      <c r="U267" s="22">
        <f t="shared" si="55"/>
        <v>0.12510638646948682</v>
      </c>
      <c r="V267" s="4">
        <f t="shared" si="65"/>
        <v>0</v>
      </c>
      <c r="W267" s="9">
        <v>4.3250000000000002</v>
      </c>
      <c r="X267" s="20">
        <f t="shared" si="68"/>
        <v>80.818287265005424</v>
      </c>
      <c r="Y267" s="4">
        <f t="shared" si="66"/>
        <v>0</v>
      </c>
      <c r="Z267" s="6">
        <v>101.41798342040262</v>
      </c>
      <c r="AA267" s="5">
        <v>79.780188533878317</v>
      </c>
      <c r="AB267" s="3">
        <f t="shared" si="67"/>
        <v>78.664735625012099</v>
      </c>
      <c r="AC267" s="4">
        <f t="shared" si="59"/>
        <v>0</v>
      </c>
      <c r="AD267" s="3">
        <f t="shared" si="60"/>
        <v>0</v>
      </c>
      <c r="AE267" s="2">
        <v>1</v>
      </c>
      <c r="AF267" s="1" t="str">
        <f t="shared" si="61"/>
        <v>14626</v>
      </c>
    </row>
    <row r="268" spans="1:32" ht="18" x14ac:dyDescent="0.2">
      <c r="A268" s="16" t="s">
        <v>352</v>
      </c>
      <c r="B268" s="16" t="s">
        <v>351</v>
      </c>
      <c r="C268" s="11">
        <v>2541</v>
      </c>
      <c r="D268" s="11">
        <v>2535</v>
      </c>
      <c r="E268" s="11">
        <v>-6</v>
      </c>
      <c r="F268" s="15">
        <v>2.3372943327239488</v>
      </c>
      <c r="G268" s="14">
        <f t="shared" si="56"/>
        <v>-2.5670707860774344</v>
      </c>
      <c r="H268" s="4">
        <f t="shared" si="57"/>
        <v>0</v>
      </c>
      <c r="I268" s="11">
        <v>1209</v>
      </c>
      <c r="J268" s="11">
        <v>1222</v>
      </c>
      <c r="K268" s="23">
        <f t="shared" si="62"/>
        <v>13</v>
      </c>
      <c r="L268" s="25">
        <f t="shared" si="63"/>
        <v>-5.064137720901889</v>
      </c>
      <c r="M268" s="4">
        <f t="shared" si="64"/>
        <v>0</v>
      </c>
      <c r="N268" s="11">
        <v>79</v>
      </c>
      <c r="O268" s="12">
        <v>6.5560165975103737E-2</v>
      </c>
      <c r="P268" s="11">
        <v>2557</v>
      </c>
      <c r="Q268" s="11">
        <v>-9.412592882283926</v>
      </c>
      <c r="R268" s="11">
        <v>17</v>
      </c>
      <c r="S268" s="11">
        <v>1</v>
      </c>
      <c r="T268" s="23">
        <f t="shared" si="58"/>
        <v>104.41259288228393</v>
      </c>
      <c r="U268" s="22">
        <f t="shared" si="55"/>
        <v>8.5444020361934478E-2</v>
      </c>
      <c r="V268" s="4">
        <f t="shared" si="65"/>
        <v>0</v>
      </c>
      <c r="W268" s="9">
        <v>4.5599999999999996</v>
      </c>
      <c r="X268" s="20">
        <f t="shared" si="68"/>
        <v>85.209569925647315</v>
      </c>
      <c r="Y268" s="4">
        <f t="shared" si="66"/>
        <v>0</v>
      </c>
      <c r="Z268" s="6">
        <v>104.50101720337805</v>
      </c>
      <c r="AA268" s="5">
        <v>91.124654649100322</v>
      </c>
      <c r="AB268" s="3">
        <f t="shared" si="67"/>
        <v>87.199777655518048</v>
      </c>
      <c r="AC268" s="4">
        <f t="shared" si="59"/>
        <v>0</v>
      </c>
      <c r="AD268" s="3">
        <f t="shared" si="60"/>
        <v>0</v>
      </c>
      <c r="AE268" s="2">
        <v>1</v>
      </c>
      <c r="AF268" s="1" t="str">
        <f t="shared" si="61"/>
        <v>14626</v>
      </c>
    </row>
    <row r="269" spans="1:32" ht="18" x14ac:dyDescent="0.2">
      <c r="A269" s="16" t="s">
        <v>350</v>
      </c>
      <c r="B269" s="16" t="s">
        <v>349</v>
      </c>
      <c r="C269" s="11">
        <v>1213</v>
      </c>
      <c r="D269" s="11">
        <v>1177</v>
      </c>
      <c r="E269" s="11">
        <v>-36</v>
      </c>
      <c r="F269" s="15">
        <v>2.3629489603024574</v>
      </c>
      <c r="G269" s="14">
        <f t="shared" si="56"/>
        <v>-15.235200000000001</v>
      </c>
      <c r="H269" s="4">
        <f t="shared" si="57"/>
        <v>0</v>
      </c>
      <c r="I269" s="11">
        <v>594</v>
      </c>
      <c r="J269" s="11">
        <v>603</v>
      </c>
      <c r="K269" s="23">
        <f t="shared" si="62"/>
        <v>9</v>
      </c>
      <c r="L269" s="25">
        <f t="shared" si="63"/>
        <v>-0.59073724007561434</v>
      </c>
      <c r="M269" s="4">
        <f t="shared" si="64"/>
        <v>0</v>
      </c>
      <c r="N269" s="11">
        <v>47</v>
      </c>
      <c r="O269" s="12">
        <v>7.9258010118043842E-2</v>
      </c>
      <c r="P269" s="11">
        <v>1250</v>
      </c>
      <c r="Q269" s="11">
        <v>-30.893600000000003</v>
      </c>
      <c r="R269" s="11">
        <v>14.666666666666666</v>
      </c>
      <c r="S269" s="11">
        <v>0</v>
      </c>
      <c r="T269" s="23">
        <f t="shared" si="58"/>
        <v>92.560266666666678</v>
      </c>
      <c r="U269" s="22">
        <f t="shared" si="55"/>
        <v>0.15349961304588172</v>
      </c>
      <c r="V269" s="4">
        <f t="shared" si="65"/>
        <v>0</v>
      </c>
      <c r="W269" s="9">
        <v>4.5599999999999996</v>
      </c>
      <c r="X269" s="20">
        <f t="shared" si="68"/>
        <v>85.209569925647315</v>
      </c>
      <c r="Y269" s="4">
        <f t="shared" si="66"/>
        <v>0</v>
      </c>
      <c r="Z269" s="6">
        <v>102.07862300232875</v>
      </c>
      <c r="AA269" s="5">
        <v>91.124654649100322</v>
      </c>
      <c r="AB269" s="3">
        <f t="shared" si="67"/>
        <v>89.269086875340648</v>
      </c>
      <c r="AC269" s="4">
        <f t="shared" si="59"/>
        <v>0</v>
      </c>
      <c r="AD269" s="3">
        <f t="shared" si="60"/>
        <v>0</v>
      </c>
      <c r="AE269" s="2">
        <v>1</v>
      </c>
      <c r="AF269" s="1" t="str">
        <f t="shared" si="61"/>
        <v>14626</v>
      </c>
    </row>
    <row r="270" spans="1:32" ht="18" x14ac:dyDescent="0.2">
      <c r="A270" s="16" t="s">
        <v>348</v>
      </c>
      <c r="B270" s="16" t="s">
        <v>347</v>
      </c>
      <c r="C270" s="11">
        <v>7879</v>
      </c>
      <c r="D270" s="11">
        <v>7515</v>
      </c>
      <c r="E270" s="11">
        <v>-364</v>
      </c>
      <c r="F270" s="15">
        <v>2.2063579062756919</v>
      </c>
      <c r="G270" s="14">
        <f t="shared" si="56"/>
        <v>-164.9777667370513</v>
      </c>
      <c r="H270" s="4">
        <f t="shared" si="57"/>
        <v>0</v>
      </c>
      <c r="I270" s="11">
        <v>4047</v>
      </c>
      <c r="J270" s="11">
        <v>4059</v>
      </c>
      <c r="K270" s="23">
        <f t="shared" si="62"/>
        <v>12</v>
      </c>
      <c r="L270" s="25">
        <f t="shared" si="63"/>
        <v>-7.2737073833264568E-2</v>
      </c>
      <c r="M270" s="4">
        <f t="shared" si="64"/>
        <v>0</v>
      </c>
      <c r="N270" s="11">
        <v>308</v>
      </c>
      <c r="O270" s="12">
        <v>7.61433868974042E-2</v>
      </c>
      <c r="P270" s="11">
        <v>8051</v>
      </c>
      <c r="Q270" s="11">
        <v>-242.93429387653708</v>
      </c>
      <c r="R270" s="11">
        <v>16.666666666666668</v>
      </c>
      <c r="S270" s="11">
        <v>2</v>
      </c>
      <c r="T270" s="23">
        <f t="shared" si="58"/>
        <v>565.60096054320377</v>
      </c>
      <c r="U270" s="22">
        <f t="shared" si="55"/>
        <v>0.13934490281921749</v>
      </c>
      <c r="V270" s="4">
        <f t="shared" si="65"/>
        <v>0</v>
      </c>
      <c r="W270" s="9">
        <v>4.5250000000000004</v>
      </c>
      <c r="X270" s="20">
        <f t="shared" si="68"/>
        <v>84.555549103849614</v>
      </c>
      <c r="Y270" s="4">
        <f t="shared" si="66"/>
        <v>0</v>
      </c>
      <c r="Z270" s="6">
        <v>95.292375947077517</v>
      </c>
      <c r="AA270" s="5">
        <v>88.206336856675392</v>
      </c>
      <c r="AB270" s="3">
        <f t="shared" si="67"/>
        <v>92.56389714289682</v>
      </c>
      <c r="AC270" s="4">
        <f t="shared" si="59"/>
        <v>0</v>
      </c>
      <c r="AD270" s="3">
        <f t="shared" si="60"/>
        <v>0</v>
      </c>
      <c r="AE270" s="2">
        <v>1</v>
      </c>
      <c r="AF270" s="1" t="str">
        <f t="shared" si="61"/>
        <v>14626</v>
      </c>
    </row>
    <row r="271" spans="1:32" ht="18" x14ac:dyDescent="0.2">
      <c r="A271" s="16" t="s">
        <v>346</v>
      </c>
      <c r="B271" s="16" t="s">
        <v>345</v>
      </c>
      <c r="C271" s="11">
        <v>3582</v>
      </c>
      <c r="D271" s="11">
        <v>3546</v>
      </c>
      <c r="E271" s="11">
        <v>-36</v>
      </c>
      <c r="F271" s="15">
        <v>2.2195718654434251</v>
      </c>
      <c r="G271" s="14">
        <f t="shared" si="56"/>
        <v>-16.219344171948194</v>
      </c>
      <c r="H271" s="4">
        <f t="shared" si="57"/>
        <v>0</v>
      </c>
      <c r="I271" s="11">
        <v>1793</v>
      </c>
      <c r="J271" s="11">
        <v>1800</v>
      </c>
      <c r="K271" s="23">
        <f t="shared" si="62"/>
        <v>7</v>
      </c>
      <c r="L271" s="25">
        <f t="shared" si="63"/>
        <v>-0.43158341828066604</v>
      </c>
      <c r="M271" s="4">
        <f t="shared" si="64"/>
        <v>0</v>
      </c>
      <c r="N271" s="11">
        <v>106</v>
      </c>
      <c r="O271" s="12">
        <v>5.9217877094972067E-2</v>
      </c>
      <c r="P271" s="11">
        <v>3629</v>
      </c>
      <c r="Q271" s="11">
        <v>-37.394599063102781</v>
      </c>
      <c r="R271" s="11">
        <v>29.333333333333332</v>
      </c>
      <c r="S271" s="11">
        <v>3</v>
      </c>
      <c r="T271" s="23">
        <f t="shared" si="58"/>
        <v>169.72793239643613</v>
      </c>
      <c r="U271" s="22">
        <f t="shared" si="55"/>
        <v>9.4293295775797856E-2</v>
      </c>
      <c r="V271" s="4">
        <f t="shared" si="65"/>
        <v>0</v>
      </c>
      <c r="W271" s="9">
        <v>4.8499999999999996</v>
      </c>
      <c r="X271" s="20">
        <f t="shared" si="68"/>
        <v>90.62859959197138</v>
      </c>
      <c r="Y271" s="4">
        <f t="shared" si="66"/>
        <v>0</v>
      </c>
      <c r="Z271" s="6">
        <v>108.48943463324842</v>
      </c>
      <c r="AA271" s="5">
        <v>92.446638505345703</v>
      </c>
      <c r="AB271" s="3">
        <f t="shared" si="67"/>
        <v>85.212572835192816</v>
      </c>
      <c r="AC271" s="4">
        <f t="shared" si="59"/>
        <v>0</v>
      </c>
      <c r="AD271" s="3">
        <f t="shared" si="60"/>
        <v>0</v>
      </c>
      <c r="AE271" s="2">
        <v>1</v>
      </c>
      <c r="AF271" s="1" t="str">
        <f t="shared" si="61"/>
        <v>14626</v>
      </c>
    </row>
    <row r="272" spans="1:32" ht="18" x14ac:dyDescent="0.2">
      <c r="A272" s="16" t="s">
        <v>344</v>
      </c>
      <c r="B272" s="16" t="s">
        <v>343</v>
      </c>
      <c r="C272" s="11">
        <v>941</v>
      </c>
      <c r="D272" s="11">
        <v>884</v>
      </c>
      <c r="E272" s="11">
        <v>-57</v>
      </c>
      <c r="F272" s="15">
        <v>2.2908653846153846</v>
      </c>
      <c r="G272" s="14">
        <f t="shared" si="56"/>
        <v>-24.881427072402939</v>
      </c>
      <c r="H272" s="4">
        <f t="shared" si="57"/>
        <v>0</v>
      </c>
      <c r="I272" s="11">
        <v>462</v>
      </c>
      <c r="J272" s="11">
        <v>466</v>
      </c>
      <c r="K272" s="23">
        <f t="shared" si="62"/>
        <v>4</v>
      </c>
      <c r="L272" s="25">
        <f t="shared" si="63"/>
        <v>-0.16076248313090419</v>
      </c>
      <c r="M272" s="4">
        <f t="shared" si="64"/>
        <v>0</v>
      </c>
      <c r="N272" s="11">
        <v>33</v>
      </c>
      <c r="O272" s="12">
        <v>7.0663811563169171E-2</v>
      </c>
      <c r="P272" s="11">
        <v>953</v>
      </c>
      <c r="Q272" s="11">
        <v>-30.119622245540398</v>
      </c>
      <c r="R272" s="11">
        <v>4.666666666666667</v>
      </c>
      <c r="S272" s="11">
        <v>0</v>
      </c>
      <c r="T272" s="23">
        <f t="shared" si="58"/>
        <v>67.78628891220707</v>
      </c>
      <c r="U272" s="22">
        <f t="shared" si="55"/>
        <v>0.1454641392965817</v>
      </c>
      <c r="V272" s="4">
        <f t="shared" si="65"/>
        <v>0</v>
      </c>
      <c r="W272" s="9">
        <v>4.8499999999999996</v>
      </c>
      <c r="X272" s="20">
        <f t="shared" si="68"/>
        <v>90.62859959197138</v>
      </c>
      <c r="Y272" s="4">
        <f t="shared" si="66"/>
        <v>0</v>
      </c>
      <c r="Z272" s="6">
        <v>87.222181476234312</v>
      </c>
      <c r="AA272" s="5">
        <v>92.446638505345703</v>
      </c>
      <c r="AB272" s="3">
        <f t="shared" si="67"/>
        <v>105.98982614363402</v>
      </c>
      <c r="AC272" s="4">
        <f t="shared" si="59"/>
        <v>1</v>
      </c>
      <c r="AD272" s="3">
        <f t="shared" si="60"/>
        <v>1</v>
      </c>
      <c r="AE272" s="2">
        <v>1</v>
      </c>
      <c r="AF272" s="1" t="str">
        <f t="shared" si="61"/>
        <v>14626</v>
      </c>
    </row>
    <row r="273" spans="1:32" ht="18" x14ac:dyDescent="0.2">
      <c r="A273" s="16" t="s">
        <v>342</v>
      </c>
      <c r="B273" s="16" t="s">
        <v>341</v>
      </c>
      <c r="C273" s="11">
        <v>1946</v>
      </c>
      <c r="D273" s="11">
        <v>1916</v>
      </c>
      <c r="E273" s="11">
        <v>-30</v>
      </c>
      <c r="F273" s="15">
        <v>2.4350490196078431</v>
      </c>
      <c r="G273" s="14">
        <f t="shared" si="56"/>
        <v>-12.320080523402114</v>
      </c>
      <c r="H273" s="4">
        <f t="shared" si="57"/>
        <v>0</v>
      </c>
      <c r="I273" s="11">
        <v>879</v>
      </c>
      <c r="J273" s="11">
        <v>884</v>
      </c>
      <c r="K273" s="23">
        <f t="shared" si="62"/>
        <v>5</v>
      </c>
      <c r="L273" s="25">
        <f t="shared" si="63"/>
        <v>-0.40584150326797386</v>
      </c>
      <c r="M273" s="4">
        <f t="shared" si="64"/>
        <v>0</v>
      </c>
      <c r="N273" s="11">
        <v>45</v>
      </c>
      <c r="O273" s="12">
        <v>5.0847457627118647E-2</v>
      </c>
      <c r="P273" s="11">
        <v>1987</v>
      </c>
      <c r="Q273" s="11">
        <v>-29.157523905385002</v>
      </c>
      <c r="R273" s="11">
        <v>9</v>
      </c>
      <c r="S273" s="11">
        <v>0</v>
      </c>
      <c r="T273" s="23">
        <f t="shared" si="58"/>
        <v>83.157523905385005</v>
      </c>
      <c r="U273" s="22">
        <f t="shared" si="55"/>
        <v>9.406959717803734E-2</v>
      </c>
      <c r="V273" s="4">
        <f t="shared" si="65"/>
        <v>0</v>
      </c>
      <c r="W273" s="9">
        <v>4.5599999999999996</v>
      </c>
      <c r="X273" s="20">
        <f t="shared" si="68"/>
        <v>85.209569925647315</v>
      </c>
      <c r="Y273" s="4">
        <f t="shared" si="66"/>
        <v>0</v>
      </c>
      <c r="Z273" s="6">
        <v>112.87455989206509</v>
      </c>
      <c r="AA273" s="5">
        <v>91.124654649100322</v>
      </c>
      <c r="AB273" s="3">
        <f t="shared" si="67"/>
        <v>80.730905826996931</v>
      </c>
      <c r="AC273" s="4">
        <f t="shared" si="59"/>
        <v>0</v>
      </c>
      <c r="AD273" s="3">
        <f t="shared" si="60"/>
        <v>0</v>
      </c>
      <c r="AE273" s="2">
        <v>1</v>
      </c>
      <c r="AF273" s="1" t="str">
        <f t="shared" si="61"/>
        <v>14626</v>
      </c>
    </row>
    <row r="274" spans="1:32" ht="18" x14ac:dyDescent="0.2">
      <c r="A274" s="16" t="s">
        <v>340</v>
      </c>
      <c r="B274" s="16" t="s">
        <v>339</v>
      </c>
      <c r="C274" s="11">
        <v>3774</v>
      </c>
      <c r="D274" s="11">
        <v>3655</v>
      </c>
      <c r="E274" s="11">
        <v>-119</v>
      </c>
      <c r="F274" s="15">
        <v>2.1819737592698232</v>
      </c>
      <c r="G274" s="14">
        <f t="shared" si="56"/>
        <v>-54.537777777777777</v>
      </c>
      <c r="H274" s="4">
        <f t="shared" si="57"/>
        <v>0</v>
      </c>
      <c r="I274" s="11">
        <v>1935</v>
      </c>
      <c r="J274" s="11">
        <v>1943</v>
      </c>
      <c r="K274" s="23">
        <f t="shared" si="62"/>
        <v>8</v>
      </c>
      <c r="L274" s="25">
        <f t="shared" si="63"/>
        <v>-0.14668731154755113</v>
      </c>
      <c r="M274" s="4">
        <f t="shared" si="64"/>
        <v>0</v>
      </c>
      <c r="N274" s="11">
        <v>142</v>
      </c>
      <c r="O274" s="12">
        <v>7.3195876288659797E-2</v>
      </c>
      <c r="P274" s="11">
        <v>3825</v>
      </c>
      <c r="Q274" s="11">
        <v>-77.911111111111111</v>
      </c>
      <c r="R274" s="11">
        <v>13.333333333333334</v>
      </c>
      <c r="S274" s="11">
        <v>0</v>
      </c>
      <c r="T274" s="23">
        <f t="shared" si="58"/>
        <v>233.24444444444444</v>
      </c>
      <c r="U274" s="22">
        <f t="shared" si="55"/>
        <v>0.12004346085663635</v>
      </c>
      <c r="V274" s="4">
        <f t="shared" si="65"/>
        <v>0</v>
      </c>
      <c r="W274" s="9">
        <v>4.3250000000000002</v>
      </c>
      <c r="X274" s="20">
        <f t="shared" si="68"/>
        <v>80.818287265005424</v>
      </c>
      <c r="Y274" s="4">
        <f t="shared" si="66"/>
        <v>0</v>
      </c>
      <c r="Z274" s="6">
        <v>93.120536368188667</v>
      </c>
      <c r="AA274" s="5">
        <v>79.780188533878317</v>
      </c>
      <c r="AB274" s="3">
        <f t="shared" si="67"/>
        <v>85.674107608697568</v>
      </c>
      <c r="AC274" s="4">
        <f t="shared" si="59"/>
        <v>0</v>
      </c>
      <c r="AD274" s="3">
        <f t="shared" si="60"/>
        <v>0</v>
      </c>
      <c r="AE274" s="2">
        <v>1</v>
      </c>
      <c r="AF274" s="1" t="str">
        <f t="shared" si="61"/>
        <v>14626</v>
      </c>
    </row>
    <row r="275" spans="1:32" ht="18" x14ac:dyDescent="0.2">
      <c r="A275" s="16" t="s">
        <v>338</v>
      </c>
      <c r="B275" s="16" t="s">
        <v>337</v>
      </c>
      <c r="C275" s="11">
        <v>15638</v>
      </c>
      <c r="D275" s="11">
        <v>15353</v>
      </c>
      <c r="E275" s="11">
        <v>-285</v>
      </c>
      <c r="F275" s="15">
        <v>1.9619105939987753</v>
      </c>
      <c r="G275" s="14">
        <f t="shared" si="56"/>
        <v>-145.26655846182658</v>
      </c>
      <c r="H275" s="4">
        <f t="shared" si="57"/>
        <v>0</v>
      </c>
      <c r="I275" s="11">
        <v>9754</v>
      </c>
      <c r="J275" s="11">
        <v>9744</v>
      </c>
      <c r="K275" s="23">
        <f t="shared" si="62"/>
        <v>-10</v>
      </c>
      <c r="L275" s="25">
        <f t="shared" si="63"/>
        <v>6.8838968210483339E-2</v>
      </c>
      <c r="M275" s="4">
        <f t="shared" si="64"/>
        <v>0</v>
      </c>
      <c r="N275" s="11">
        <v>1374</v>
      </c>
      <c r="O275" s="12">
        <v>0.140821973967408</v>
      </c>
      <c r="P275" s="11">
        <v>16019</v>
      </c>
      <c r="Q275" s="11">
        <v>-339.46501030026843</v>
      </c>
      <c r="R275" s="11">
        <v>-8.3333333333333339</v>
      </c>
      <c r="S275" s="11">
        <v>1</v>
      </c>
      <c r="T275" s="23">
        <f t="shared" si="58"/>
        <v>1704.1316769669352</v>
      </c>
      <c r="U275" s="22">
        <f t="shared" si="55"/>
        <v>0.17489036093667232</v>
      </c>
      <c r="V275" s="4">
        <f t="shared" si="65"/>
        <v>0</v>
      </c>
      <c r="W275" s="9">
        <v>4.5999999999999996</v>
      </c>
      <c r="X275" s="20">
        <f t="shared" si="68"/>
        <v>85.957022293416159</v>
      </c>
      <c r="Y275" s="4">
        <f t="shared" si="66"/>
        <v>0</v>
      </c>
      <c r="Z275" s="6">
        <v>87.756152215385796</v>
      </c>
      <c r="AA275" s="5">
        <v>90.990611634839169</v>
      </c>
      <c r="AB275" s="3">
        <f t="shared" si="67"/>
        <v>103.6857352308643</v>
      </c>
      <c r="AC275" s="4">
        <f t="shared" si="59"/>
        <v>1</v>
      </c>
      <c r="AD275" s="3">
        <f t="shared" si="60"/>
        <v>1</v>
      </c>
      <c r="AE275" s="2">
        <v>1</v>
      </c>
      <c r="AF275" s="1" t="str">
        <f t="shared" si="61"/>
        <v>14626</v>
      </c>
    </row>
    <row r="276" spans="1:32" ht="18" x14ac:dyDescent="0.2">
      <c r="A276" s="16" t="s">
        <v>336</v>
      </c>
      <c r="B276" s="16" t="s">
        <v>335</v>
      </c>
      <c r="C276" s="11">
        <v>4013</v>
      </c>
      <c r="D276" s="11">
        <v>3986</v>
      </c>
      <c r="E276" s="11">
        <v>-27</v>
      </c>
      <c r="F276" s="15">
        <v>2.3392550143266475</v>
      </c>
      <c r="G276" s="14">
        <f t="shared" si="56"/>
        <v>-11.542136207741304</v>
      </c>
      <c r="H276" s="4">
        <f t="shared" si="57"/>
        <v>0</v>
      </c>
      <c r="I276" s="11">
        <v>1905</v>
      </c>
      <c r="J276" s="11">
        <v>1936</v>
      </c>
      <c r="K276" s="23">
        <f t="shared" si="62"/>
        <v>31</v>
      </c>
      <c r="L276" s="25">
        <f t="shared" si="63"/>
        <v>-2.6858113127454097</v>
      </c>
      <c r="M276" s="4">
        <f t="shared" si="64"/>
        <v>0</v>
      </c>
      <c r="N276" s="11">
        <v>104</v>
      </c>
      <c r="O276" s="12">
        <v>5.4279749478079335E-2</v>
      </c>
      <c r="P276" s="11">
        <v>4082</v>
      </c>
      <c r="Q276" s="11">
        <v>-41.038706516413527</v>
      </c>
      <c r="R276" s="11">
        <v>42.666666666666664</v>
      </c>
      <c r="S276" s="11">
        <v>2.6666666666666665</v>
      </c>
      <c r="T276" s="23">
        <f t="shared" si="58"/>
        <v>185.03870651641353</v>
      </c>
      <c r="U276" s="22">
        <f t="shared" ref="U276:U339" si="69">(T276/J276)</f>
        <v>9.5577844275006985E-2</v>
      </c>
      <c r="V276" s="4">
        <f t="shared" si="65"/>
        <v>0</v>
      </c>
      <c r="W276" s="9">
        <v>4.5599999999999996</v>
      </c>
      <c r="X276" s="20">
        <f t="shared" si="68"/>
        <v>85.209569925647315</v>
      </c>
      <c r="Y276" s="4">
        <f t="shared" si="66"/>
        <v>0</v>
      </c>
      <c r="Z276" s="6">
        <v>113.7324749158136</v>
      </c>
      <c r="AA276" s="5">
        <v>91.124654649100322</v>
      </c>
      <c r="AB276" s="3">
        <f t="shared" si="67"/>
        <v>80.121930624082609</v>
      </c>
      <c r="AC276" s="4">
        <f t="shared" si="59"/>
        <v>0</v>
      </c>
      <c r="AD276" s="3">
        <f t="shared" si="60"/>
        <v>0</v>
      </c>
      <c r="AE276" s="2">
        <v>1</v>
      </c>
      <c r="AF276" s="1" t="str">
        <f t="shared" si="61"/>
        <v>14626</v>
      </c>
    </row>
    <row r="277" spans="1:32" ht="18" x14ac:dyDescent="0.2">
      <c r="A277" s="16" t="s">
        <v>334</v>
      </c>
      <c r="B277" s="16" t="s">
        <v>333</v>
      </c>
      <c r="C277" s="11">
        <v>3711</v>
      </c>
      <c r="D277" s="11">
        <v>3620</v>
      </c>
      <c r="E277" s="11">
        <v>-91</v>
      </c>
      <c r="F277" s="15">
        <v>2.2337662337662336</v>
      </c>
      <c r="G277" s="14">
        <f t="shared" si="56"/>
        <v>-40.738372093023258</v>
      </c>
      <c r="H277" s="4">
        <f t="shared" si="57"/>
        <v>0</v>
      </c>
      <c r="I277" s="11">
        <v>1908</v>
      </c>
      <c r="J277" s="11">
        <v>1912</v>
      </c>
      <c r="K277" s="23">
        <f t="shared" si="62"/>
        <v>4</v>
      </c>
      <c r="L277" s="25">
        <f t="shared" si="63"/>
        <v>-9.8187526758955326E-2</v>
      </c>
      <c r="M277" s="4">
        <f t="shared" si="64"/>
        <v>0</v>
      </c>
      <c r="N277" s="11">
        <v>157</v>
      </c>
      <c r="O277" s="12">
        <v>8.2501313715186542E-2</v>
      </c>
      <c r="P277" s="11">
        <v>3784</v>
      </c>
      <c r="Q277" s="11">
        <v>-73.418604651162795</v>
      </c>
      <c r="R277" s="11">
        <v>7.333333333333333</v>
      </c>
      <c r="S277" s="11">
        <v>0</v>
      </c>
      <c r="T277" s="23">
        <f t="shared" si="58"/>
        <v>237.75193798449615</v>
      </c>
      <c r="U277" s="22">
        <f t="shared" si="69"/>
        <v>0.12434724789984108</v>
      </c>
      <c r="V277" s="4">
        <f t="shared" si="65"/>
        <v>0</v>
      </c>
      <c r="W277" s="9">
        <v>4.3250000000000002</v>
      </c>
      <c r="X277" s="20">
        <f t="shared" si="68"/>
        <v>80.818287265005424</v>
      </c>
      <c r="Y277" s="4">
        <f t="shared" si="66"/>
        <v>0</v>
      </c>
      <c r="Z277" s="6">
        <v>99.030095514448064</v>
      </c>
      <c r="AA277" s="5">
        <v>79.780188533878317</v>
      </c>
      <c r="AB277" s="3">
        <f t="shared" si="67"/>
        <v>80.561558705392471</v>
      </c>
      <c r="AC277" s="4">
        <f t="shared" si="59"/>
        <v>0</v>
      </c>
      <c r="AD277" s="3">
        <f t="shared" si="60"/>
        <v>0</v>
      </c>
      <c r="AE277" s="2">
        <v>1</v>
      </c>
      <c r="AF277" s="1" t="str">
        <f t="shared" si="61"/>
        <v>14626</v>
      </c>
    </row>
    <row r="278" spans="1:32" ht="18" x14ac:dyDescent="0.2">
      <c r="A278" s="16" t="s">
        <v>332</v>
      </c>
      <c r="B278" s="16" t="s">
        <v>331</v>
      </c>
      <c r="C278" s="11">
        <v>1048</v>
      </c>
      <c r="D278" s="11">
        <v>990</v>
      </c>
      <c r="E278" s="11">
        <v>-58</v>
      </c>
      <c r="F278" s="15">
        <v>2.3038793103448274</v>
      </c>
      <c r="G278" s="14">
        <f t="shared" si="56"/>
        <v>-25.174929840972872</v>
      </c>
      <c r="H278" s="4">
        <f t="shared" si="57"/>
        <v>0</v>
      </c>
      <c r="I278" s="11">
        <v>514</v>
      </c>
      <c r="J278" s="11">
        <v>518</v>
      </c>
      <c r="K278" s="23">
        <f t="shared" si="62"/>
        <v>4</v>
      </c>
      <c r="L278" s="25">
        <f t="shared" si="63"/>
        <v>-0.15888822829964327</v>
      </c>
      <c r="M278" s="4">
        <f t="shared" si="64"/>
        <v>0</v>
      </c>
      <c r="N278" s="11">
        <v>20</v>
      </c>
      <c r="O278" s="12">
        <v>3.9603960396039604E-2</v>
      </c>
      <c r="P278" s="11">
        <v>1069</v>
      </c>
      <c r="Q278" s="11">
        <v>-34.28999064546305</v>
      </c>
      <c r="R278" s="11">
        <v>4.666666666666667</v>
      </c>
      <c r="S278" s="11">
        <v>0</v>
      </c>
      <c r="T278" s="23">
        <f t="shared" si="58"/>
        <v>58.956657312129714</v>
      </c>
      <c r="U278" s="22">
        <f t="shared" si="69"/>
        <v>0.11381594075700717</v>
      </c>
      <c r="V278" s="4">
        <f t="shared" si="65"/>
        <v>0</v>
      </c>
      <c r="W278" s="9">
        <v>4.8499999999999996</v>
      </c>
      <c r="X278" s="20">
        <f t="shared" si="68"/>
        <v>90.62859959197138</v>
      </c>
      <c r="Y278" s="4">
        <f t="shared" si="66"/>
        <v>0</v>
      </c>
      <c r="Z278" s="6">
        <v>95.820095122508448</v>
      </c>
      <c r="AA278" s="5">
        <v>92.446638505345703</v>
      </c>
      <c r="AB278" s="3">
        <f t="shared" si="67"/>
        <v>96.479385025813542</v>
      </c>
      <c r="AC278" s="4">
        <f t="shared" si="59"/>
        <v>0</v>
      </c>
      <c r="AD278" s="3">
        <f t="shared" si="60"/>
        <v>0</v>
      </c>
      <c r="AE278" s="2">
        <v>1</v>
      </c>
      <c r="AF278" s="1" t="str">
        <f t="shared" si="61"/>
        <v>14626</v>
      </c>
    </row>
    <row r="279" spans="1:32" ht="18" x14ac:dyDescent="0.2">
      <c r="A279" s="16" t="s">
        <v>330</v>
      </c>
      <c r="B279" s="16" t="s">
        <v>329</v>
      </c>
      <c r="C279" s="11">
        <v>1774</v>
      </c>
      <c r="D279" s="11">
        <v>1726</v>
      </c>
      <c r="E279" s="11">
        <v>-48</v>
      </c>
      <c r="F279" s="15">
        <v>2.3402061855670104</v>
      </c>
      <c r="G279" s="14">
        <f t="shared" si="56"/>
        <v>-20.51101321585903</v>
      </c>
      <c r="H279" s="4">
        <f t="shared" si="57"/>
        <v>0</v>
      </c>
      <c r="I279" s="11">
        <v>861</v>
      </c>
      <c r="J279" s="11">
        <v>865</v>
      </c>
      <c r="K279" s="23">
        <f t="shared" si="62"/>
        <v>4</v>
      </c>
      <c r="L279" s="25">
        <f t="shared" si="63"/>
        <v>-0.19501718213058419</v>
      </c>
      <c r="M279" s="4">
        <f t="shared" si="64"/>
        <v>0</v>
      </c>
      <c r="N279" s="11">
        <v>56</v>
      </c>
      <c r="O279" s="12">
        <v>6.5192083818393476E-2</v>
      </c>
      <c r="P279" s="11">
        <v>1816</v>
      </c>
      <c r="Q279" s="11">
        <v>-38.458149779735677</v>
      </c>
      <c r="R279" s="11">
        <v>7.333333333333333</v>
      </c>
      <c r="S279" s="11">
        <v>1</v>
      </c>
      <c r="T279" s="23">
        <f t="shared" si="58"/>
        <v>100.79148311306901</v>
      </c>
      <c r="U279" s="22">
        <f t="shared" si="69"/>
        <v>0.11652194579545549</v>
      </c>
      <c r="V279" s="4">
        <f t="shared" si="65"/>
        <v>0</v>
      </c>
      <c r="W279" s="9">
        <v>4.5599999999999996</v>
      </c>
      <c r="X279" s="20">
        <f t="shared" si="68"/>
        <v>85.209569925647315</v>
      </c>
      <c r="Y279" s="4">
        <f t="shared" si="66"/>
        <v>0</v>
      </c>
      <c r="Z279" s="6">
        <v>96.021237034630829</v>
      </c>
      <c r="AA279" s="5">
        <v>91.124654649100322</v>
      </c>
      <c r="AB279" s="3">
        <f t="shared" si="67"/>
        <v>94.900521450515669</v>
      </c>
      <c r="AC279" s="4">
        <f t="shared" si="59"/>
        <v>0</v>
      </c>
      <c r="AD279" s="3">
        <f t="shared" si="60"/>
        <v>0</v>
      </c>
      <c r="AE279" s="2">
        <v>1</v>
      </c>
      <c r="AF279" s="1" t="str">
        <f t="shared" si="61"/>
        <v>14626</v>
      </c>
    </row>
    <row r="280" spans="1:32" ht="18" x14ac:dyDescent="0.2">
      <c r="A280" s="16" t="s">
        <v>328</v>
      </c>
      <c r="B280" s="16" t="s">
        <v>327</v>
      </c>
      <c r="C280" s="11">
        <v>3453</v>
      </c>
      <c r="D280" s="11">
        <v>3356</v>
      </c>
      <c r="E280" s="11">
        <v>-97</v>
      </c>
      <c r="F280" s="15">
        <v>2.2038413878562579</v>
      </c>
      <c r="G280" s="14">
        <f t="shared" si="56"/>
        <v>-44.01405678942929</v>
      </c>
      <c r="H280" s="4">
        <f t="shared" si="57"/>
        <v>0</v>
      </c>
      <c r="I280" s="11">
        <v>1834</v>
      </c>
      <c r="J280" s="11">
        <v>1839</v>
      </c>
      <c r="K280" s="23">
        <f t="shared" si="62"/>
        <v>5</v>
      </c>
      <c r="L280" s="25">
        <f t="shared" si="63"/>
        <v>-0.11360007153898237</v>
      </c>
      <c r="M280" s="4">
        <f t="shared" si="64"/>
        <v>0</v>
      </c>
      <c r="N280" s="11">
        <v>165</v>
      </c>
      <c r="O280" s="12">
        <v>8.9967284623773167E-2</v>
      </c>
      <c r="P280" s="11">
        <v>3557</v>
      </c>
      <c r="Q280" s="11">
        <v>-91.204385718301936</v>
      </c>
      <c r="R280" s="11">
        <v>6.333333333333333</v>
      </c>
      <c r="S280" s="11">
        <v>0</v>
      </c>
      <c r="T280" s="23">
        <f t="shared" si="58"/>
        <v>262.53771905163524</v>
      </c>
      <c r="U280" s="22">
        <f t="shared" si="69"/>
        <v>0.1427611305337875</v>
      </c>
      <c r="V280" s="4">
        <f t="shared" si="65"/>
        <v>0</v>
      </c>
      <c r="W280" s="9">
        <v>4.59</v>
      </c>
      <c r="X280" s="20">
        <f t="shared" si="68"/>
        <v>85.770159201473959</v>
      </c>
      <c r="Y280" s="4">
        <f t="shared" si="66"/>
        <v>0</v>
      </c>
      <c r="Z280" s="6">
        <v>92.637148088344588</v>
      </c>
      <c r="AA280" s="5">
        <v>87.490736234956032</v>
      </c>
      <c r="AB280" s="3">
        <f t="shared" si="67"/>
        <v>94.444548478024601</v>
      </c>
      <c r="AC280" s="4">
        <f t="shared" si="59"/>
        <v>0</v>
      </c>
      <c r="AD280" s="3">
        <f t="shared" si="60"/>
        <v>0</v>
      </c>
      <c r="AE280" s="2">
        <v>1</v>
      </c>
      <c r="AF280" s="1" t="str">
        <f t="shared" si="61"/>
        <v>14626</v>
      </c>
    </row>
    <row r="281" spans="1:32" ht="18" x14ac:dyDescent="0.2">
      <c r="A281" s="16" t="s">
        <v>326</v>
      </c>
      <c r="B281" s="16" t="s">
        <v>325</v>
      </c>
      <c r="C281" s="11">
        <v>9732</v>
      </c>
      <c r="D281" s="11">
        <v>9607</v>
      </c>
      <c r="E281" s="11">
        <v>-125</v>
      </c>
      <c r="F281" s="15">
        <v>2.0528925619834713</v>
      </c>
      <c r="G281" s="14">
        <f t="shared" si="56"/>
        <v>-60.889694041867948</v>
      </c>
      <c r="H281" s="4">
        <f t="shared" si="57"/>
        <v>0</v>
      </c>
      <c r="I281" s="11">
        <v>5310</v>
      </c>
      <c r="J281" s="11">
        <v>5349</v>
      </c>
      <c r="K281" s="23">
        <f t="shared" si="62"/>
        <v>39</v>
      </c>
      <c r="L281" s="25">
        <f t="shared" si="63"/>
        <v>-0.64050247933884308</v>
      </c>
      <c r="M281" s="4">
        <f t="shared" si="64"/>
        <v>0</v>
      </c>
      <c r="N281" s="11">
        <v>378</v>
      </c>
      <c r="O281" s="12">
        <v>7.1442071442071445E-2</v>
      </c>
      <c r="P281" s="11">
        <v>9936</v>
      </c>
      <c r="Q281" s="11">
        <v>-160.26167471819645</v>
      </c>
      <c r="R281" s="11">
        <v>48.333333333333329</v>
      </c>
      <c r="S281" s="11">
        <v>7.333333333333333</v>
      </c>
      <c r="T281" s="23">
        <f t="shared" si="58"/>
        <v>579.26167471819645</v>
      </c>
      <c r="U281" s="22">
        <f t="shared" si="69"/>
        <v>0.10829345199442821</v>
      </c>
      <c r="V281" s="4">
        <f t="shared" si="65"/>
        <v>0</v>
      </c>
      <c r="W281" s="9">
        <v>5.12</v>
      </c>
      <c r="X281" s="20">
        <f t="shared" si="68"/>
        <v>95.673903074411044</v>
      </c>
      <c r="Y281" s="4">
        <f t="shared" si="66"/>
        <v>0</v>
      </c>
      <c r="Z281" s="6">
        <v>99.835493340784126</v>
      </c>
      <c r="AA281" s="5">
        <v>95.247768577676624</v>
      </c>
      <c r="AB281" s="3">
        <f t="shared" si="67"/>
        <v>95.404715688189654</v>
      </c>
      <c r="AC281" s="4">
        <f t="shared" si="59"/>
        <v>0</v>
      </c>
      <c r="AD281" s="3">
        <f t="shared" si="60"/>
        <v>0</v>
      </c>
      <c r="AE281" s="2">
        <v>1</v>
      </c>
      <c r="AF281" s="1" t="str">
        <f t="shared" si="61"/>
        <v>14626</v>
      </c>
    </row>
    <row r="282" spans="1:32" ht="18" x14ac:dyDescent="0.2">
      <c r="A282" s="16" t="s">
        <v>324</v>
      </c>
      <c r="B282" s="16" t="s">
        <v>323</v>
      </c>
      <c r="C282" s="11">
        <v>5363</v>
      </c>
      <c r="D282" s="11">
        <v>5203</v>
      </c>
      <c r="E282" s="11">
        <v>-160</v>
      </c>
      <c r="F282" s="15">
        <v>2.2139967637540452</v>
      </c>
      <c r="G282" s="14">
        <f t="shared" si="56"/>
        <v>-72.267494975333463</v>
      </c>
      <c r="H282" s="4">
        <f t="shared" si="57"/>
        <v>0</v>
      </c>
      <c r="I282" s="11">
        <v>2701</v>
      </c>
      <c r="J282" s="11">
        <v>2712</v>
      </c>
      <c r="K282" s="23">
        <f t="shared" si="62"/>
        <v>11</v>
      </c>
      <c r="L282" s="25">
        <f t="shared" si="63"/>
        <v>-0.1522122775080906</v>
      </c>
      <c r="M282" s="4">
        <f t="shared" si="64"/>
        <v>0</v>
      </c>
      <c r="N282" s="11">
        <v>181</v>
      </c>
      <c r="O282" s="12">
        <v>6.6913123844731984E-2</v>
      </c>
      <c r="P282" s="11">
        <v>5473</v>
      </c>
      <c r="Q282" s="11">
        <v>-121.95139777087522</v>
      </c>
      <c r="R282" s="11">
        <v>15</v>
      </c>
      <c r="S282" s="11">
        <v>0</v>
      </c>
      <c r="T282" s="23">
        <f t="shared" si="58"/>
        <v>317.95139777087525</v>
      </c>
      <c r="U282" s="22">
        <f t="shared" si="69"/>
        <v>0.11723871599221064</v>
      </c>
      <c r="V282" s="4">
        <f t="shared" si="65"/>
        <v>0</v>
      </c>
      <c r="W282" s="9">
        <v>4.3250000000000002</v>
      </c>
      <c r="X282" s="20">
        <f t="shared" si="68"/>
        <v>80.818287265005424</v>
      </c>
      <c r="Y282" s="4">
        <f t="shared" si="66"/>
        <v>0</v>
      </c>
      <c r="Z282" s="6">
        <v>90.755838054802467</v>
      </c>
      <c r="AA282" s="5">
        <v>79.780188533878317</v>
      </c>
      <c r="AB282" s="3">
        <f t="shared" si="67"/>
        <v>87.906398358311051</v>
      </c>
      <c r="AC282" s="4">
        <f t="shared" si="59"/>
        <v>0</v>
      </c>
      <c r="AD282" s="3">
        <f t="shared" si="60"/>
        <v>0</v>
      </c>
      <c r="AE282" s="2">
        <v>1</v>
      </c>
      <c r="AF282" s="1" t="str">
        <f t="shared" si="61"/>
        <v>14626</v>
      </c>
    </row>
    <row r="283" spans="1:32" ht="18" x14ac:dyDescent="0.2">
      <c r="A283" s="16" t="s">
        <v>322</v>
      </c>
      <c r="B283" s="16" t="s">
        <v>321</v>
      </c>
      <c r="C283" s="11">
        <v>5329</v>
      </c>
      <c r="D283" s="11">
        <v>5055</v>
      </c>
      <c r="E283" s="11">
        <v>-274</v>
      </c>
      <c r="F283" s="15">
        <v>1.9065026362038664</v>
      </c>
      <c r="G283" s="14">
        <f t="shared" si="56"/>
        <v>-143.71865781710915</v>
      </c>
      <c r="H283" s="4">
        <f t="shared" si="57"/>
        <v>0</v>
      </c>
      <c r="I283" s="11">
        <v>3437</v>
      </c>
      <c r="J283" s="11">
        <v>3448</v>
      </c>
      <c r="K283" s="23">
        <f t="shared" si="62"/>
        <v>11</v>
      </c>
      <c r="L283" s="25">
        <f t="shared" si="63"/>
        <v>-7.6538427000885145E-2</v>
      </c>
      <c r="M283" s="4">
        <f t="shared" si="64"/>
        <v>0</v>
      </c>
      <c r="N283" s="11">
        <v>535</v>
      </c>
      <c r="O283" s="12">
        <v>0.15538774324716817</v>
      </c>
      <c r="P283" s="11">
        <v>5424</v>
      </c>
      <c r="Q283" s="11">
        <v>-193.54811946902655</v>
      </c>
      <c r="R283" s="11">
        <v>14</v>
      </c>
      <c r="S283" s="11">
        <v>24</v>
      </c>
      <c r="T283" s="23">
        <f t="shared" si="58"/>
        <v>718.54811946902657</v>
      </c>
      <c r="U283" s="22">
        <f t="shared" si="69"/>
        <v>0.20839562629612141</v>
      </c>
      <c r="V283" s="4">
        <f t="shared" si="65"/>
        <v>0</v>
      </c>
      <c r="W283" s="9">
        <v>4.4400000000000004</v>
      </c>
      <c r="X283" s="20">
        <f t="shared" si="68"/>
        <v>82.967212822340827</v>
      </c>
      <c r="Y283" s="4">
        <f t="shared" si="66"/>
        <v>0</v>
      </c>
      <c r="Z283" s="6">
        <v>89.006524109992398</v>
      </c>
      <c r="AA283" s="5">
        <v>81.901511465993011</v>
      </c>
      <c r="AB283" s="3">
        <f t="shared" si="67"/>
        <v>92.017424885372264</v>
      </c>
      <c r="AC283" s="4">
        <f t="shared" si="59"/>
        <v>0</v>
      </c>
      <c r="AD283" s="3">
        <f t="shared" si="60"/>
        <v>0</v>
      </c>
      <c r="AE283" s="2">
        <v>1</v>
      </c>
      <c r="AF283" s="1" t="str">
        <f t="shared" si="61"/>
        <v>14626</v>
      </c>
    </row>
    <row r="284" spans="1:32" ht="18" x14ac:dyDescent="0.2">
      <c r="A284" s="16" t="s">
        <v>320</v>
      </c>
      <c r="B284" s="16" t="s">
        <v>319</v>
      </c>
      <c r="C284" s="11">
        <v>2529</v>
      </c>
      <c r="D284" s="11">
        <v>2424</v>
      </c>
      <c r="E284" s="11">
        <v>-105</v>
      </c>
      <c r="F284" s="15">
        <v>2.2003454231433506</v>
      </c>
      <c r="G284" s="14">
        <f t="shared" si="56"/>
        <v>-47.719780219780219</v>
      </c>
      <c r="H284" s="4">
        <f t="shared" si="57"/>
        <v>0</v>
      </c>
      <c r="I284" s="11">
        <v>1273</v>
      </c>
      <c r="J284" s="11">
        <v>1274</v>
      </c>
      <c r="K284" s="23">
        <f t="shared" si="62"/>
        <v>1</v>
      </c>
      <c r="L284" s="25">
        <f t="shared" si="63"/>
        <v>-2.095567069660334E-2</v>
      </c>
      <c r="M284" s="4">
        <f t="shared" si="64"/>
        <v>0</v>
      </c>
      <c r="N284" s="11">
        <v>70</v>
      </c>
      <c r="O284" s="12">
        <v>5.5118110236220472E-2</v>
      </c>
      <c r="P284" s="11">
        <v>2548</v>
      </c>
      <c r="Q284" s="11">
        <v>-56.354788069073784</v>
      </c>
      <c r="R284" s="11">
        <v>4</v>
      </c>
      <c r="S284" s="11">
        <v>3</v>
      </c>
      <c r="T284" s="23">
        <f t="shared" si="58"/>
        <v>127.35478806907378</v>
      </c>
      <c r="U284" s="22">
        <f t="shared" si="69"/>
        <v>9.9964511828158381E-2</v>
      </c>
      <c r="V284" s="4">
        <f t="shared" si="65"/>
        <v>0</v>
      </c>
      <c r="W284" s="9">
        <v>4.59</v>
      </c>
      <c r="X284" s="20">
        <f t="shared" si="68"/>
        <v>85.770159201473959</v>
      </c>
      <c r="Y284" s="4">
        <f t="shared" si="66"/>
        <v>0</v>
      </c>
      <c r="Z284" s="6">
        <v>89.976580190142087</v>
      </c>
      <c r="AA284" s="5">
        <v>87.490736234956032</v>
      </c>
      <c r="AB284" s="3">
        <f t="shared" si="67"/>
        <v>97.237232233173501</v>
      </c>
      <c r="AC284" s="4">
        <f t="shared" si="59"/>
        <v>0</v>
      </c>
      <c r="AD284" s="3">
        <f t="shared" si="60"/>
        <v>0</v>
      </c>
      <c r="AE284" s="2">
        <v>1</v>
      </c>
      <c r="AF284" s="1" t="str">
        <f t="shared" si="61"/>
        <v>14626</v>
      </c>
    </row>
    <row r="285" spans="1:32" ht="18" x14ac:dyDescent="0.2">
      <c r="A285" s="16" t="s">
        <v>318</v>
      </c>
      <c r="B285" s="16" t="s">
        <v>317</v>
      </c>
      <c r="C285" s="11">
        <v>2468</v>
      </c>
      <c r="D285" s="11">
        <v>2382</v>
      </c>
      <c r="E285" s="11">
        <v>-86</v>
      </c>
      <c r="F285" s="15">
        <v>2.1254237288135593</v>
      </c>
      <c r="G285" s="14">
        <f t="shared" si="56"/>
        <v>-40.462519936204146</v>
      </c>
      <c r="H285" s="4">
        <f t="shared" si="57"/>
        <v>0</v>
      </c>
      <c r="I285" s="11">
        <v>1462</v>
      </c>
      <c r="J285" s="11">
        <v>1463</v>
      </c>
      <c r="K285" s="23">
        <f t="shared" si="62"/>
        <v>1</v>
      </c>
      <c r="L285" s="25">
        <f t="shared" si="63"/>
        <v>-2.471422940480883E-2</v>
      </c>
      <c r="M285" s="4">
        <f t="shared" si="64"/>
        <v>0</v>
      </c>
      <c r="N285" s="11">
        <v>240</v>
      </c>
      <c r="O285" s="12">
        <v>0.16371077762619374</v>
      </c>
      <c r="P285" s="11">
        <v>2508</v>
      </c>
      <c r="Q285" s="11">
        <v>-59.282296650717704</v>
      </c>
      <c r="R285" s="11">
        <v>2</v>
      </c>
      <c r="S285" s="11">
        <v>0</v>
      </c>
      <c r="T285" s="23">
        <f t="shared" si="58"/>
        <v>301.28229665071768</v>
      </c>
      <c r="U285" s="22">
        <f t="shared" si="69"/>
        <v>0.20593458417684052</v>
      </c>
      <c r="V285" s="4">
        <f t="shared" si="65"/>
        <v>0</v>
      </c>
      <c r="W285" s="9">
        <v>4.5599999999999996</v>
      </c>
      <c r="X285" s="20">
        <f t="shared" si="68"/>
        <v>85.209569925647315</v>
      </c>
      <c r="Y285" s="4">
        <f t="shared" si="66"/>
        <v>0</v>
      </c>
      <c r="Z285" s="6">
        <v>89.260730209056788</v>
      </c>
      <c r="AA285" s="5">
        <v>91.124654649100322</v>
      </c>
      <c r="AB285" s="3">
        <f t="shared" si="67"/>
        <v>102.08817969075321</v>
      </c>
      <c r="AC285" s="4">
        <f t="shared" si="59"/>
        <v>1</v>
      </c>
      <c r="AD285" s="3">
        <f t="shared" si="60"/>
        <v>1</v>
      </c>
      <c r="AE285" s="2">
        <v>1</v>
      </c>
      <c r="AF285" s="1" t="str">
        <f t="shared" si="61"/>
        <v>14626</v>
      </c>
    </row>
    <row r="286" spans="1:32" ht="18" x14ac:dyDescent="0.2">
      <c r="A286" s="16" t="s">
        <v>316</v>
      </c>
      <c r="B286" s="16" t="s">
        <v>315</v>
      </c>
      <c r="C286" s="11">
        <v>1453</v>
      </c>
      <c r="D286" s="11">
        <v>1418</v>
      </c>
      <c r="E286" s="11">
        <v>-35</v>
      </c>
      <c r="F286" s="15">
        <v>2.103734439834025</v>
      </c>
      <c r="G286" s="14">
        <f t="shared" si="56"/>
        <v>-16.637080867850099</v>
      </c>
      <c r="H286" s="4">
        <f t="shared" si="57"/>
        <v>0</v>
      </c>
      <c r="I286" s="11">
        <v>818</v>
      </c>
      <c r="J286" s="11">
        <v>823</v>
      </c>
      <c r="K286" s="23">
        <f t="shared" si="62"/>
        <v>5</v>
      </c>
      <c r="L286" s="25">
        <f t="shared" si="63"/>
        <v>-0.30053349140486069</v>
      </c>
      <c r="M286" s="4">
        <f t="shared" si="64"/>
        <v>0</v>
      </c>
      <c r="N286" s="11">
        <v>49</v>
      </c>
      <c r="O286" s="12">
        <v>5.8472553699284009E-2</v>
      </c>
      <c r="P286" s="11">
        <v>1521</v>
      </c>
      <c r="Q286" s="11">
        <v>-48.960552268244577</v>
      </c>
      <c r="R286" s="11">
        <v>5</v>
      </c>
      <c r="S286" s="11">
        <v>0</v>
      </c>
      <c r="T286" s="23">
        <f t="shared" si="58"/>
        <v>102.96055226824458</v>
      </c>
      <c r="U286" s="22">
        <f t="shared" si="69"/>
        <v>0.12510395172326194</v>
      </c>
      <c r="V286" s="4">
        <f t="shared" si="65"/>
        <v>0</v>
      </c>
      <c r="W286" s="9">
        <v>4.3250000000000002</v>
      </c>
      <c r="X286" s="20">
        <f t="shared" si="68"/>
        <v>80.818287265005424</v>
      </c>
      <c r="Y286" s="4">
        <f t="shared" si="66"/>
        <v>0</v>
      </c>
      <c r="Z286" s="6">
        <v>107.00108255243774</v>
      </c>
      <c r="AA286" s="5">
        <v>79.780188533878317</v>
      </c>
      <c r="AB286" s="3">
        <f t="shared" si="67"/>
        <v>74.560169514902483</v>
      </c>
      <c r="AC286" s="4">
        <f t="shared" si="59"/>
        <v>0</v>
      </c>
      <c r="AD286" s="3">
        <f t="shared" si="60"/>
        <v>0</v>
      </c>
      <c r="AE286" s="2">
        <v>1</v>
      </c>
      <c r="AF286" s="1" t="str">
        <f t="shared" si="61"/>
        <v>14626</v>
      </c>
    </row>
    <row r="287" spans="1:32" ht="18" x14ac:dyDescent="0.2">
      <c r="A287" s="16" t="s">
        <v>314</v>
      </c>
      <c r="B287" s="16" t="s">
        <v>313</v>
      </c>
      <c r="C287" s="11">
        <v>1319</v>
      </c>
      <c r="D287" s="11">
        <v>1499</v>
      </c>
      <c r="E287" s="11">
        <v>180</v>
      </c>
      <c r="F287" s="15">
        <v>2.2297297297297298</v>
      </c>
      <c r="G287" s="14">
        <f t="shared" si="56"/>
        <v>80.72727272727272</v>
      </c>
      <c r="H287" s="4">
        <f t="shared" si="57"/>
        <v>1</v>
      </c>
      <c r="I287" s="11">
        <v>635</v>
      </c>
      <c r="J287" s="11">
        <v>642</v>
      </c>
      <c r="K287" s="23">
        <f t="shared" si="62"/>
        <v>7</v>
      </c>
      <c r="L287" s="25">
        <f t="shared" si="63"/>
        <v>8.6711711711711714E-2</v>
      </c>
      <c r="M287" s="4">
        <f t="shared" si="64"/>
        <v>1</v>
      </c>
      <c r="N287" s="11">
        <v>25</v>
      </c>
      <c r="O287" s="12">
        <v>3.90625E-2</v>
      </c>
      <c r="P287" s="11">
        <v>1320</v>
      </c>
      <c r="Q287" s="11">
        <v>80.278787878787881</v>
      </c>
      <c r="R287" s="11">
        <v>9</v>
      </c>
      <c r="S287" s="11">
        <v>0</v>
      </c>
      <c r="T287" s="23">
        <f t="shared" si="58"/>
        <v>-46.278787878787881</v>
      </c>
      <c r="U287" s="22">
        <f t="shared" si="69"/>
        <v>-7.208533937505901E-2</v>
      </c>
      <c r="V287" s="4">
        <f t="shared" si="65"/>
        <v>1</v>
      </c>
      <c r="W287" s="9">
        <v>4.8499999999999996</v>
      </c>
      <c r="X287" s="20">
        <f t="shared" si="68"/>
        <v>90.62859959197138</v>
      </c>
      <c r="Y287" s="4">
        <f t="shared" si="66"/>
        <v>0</v>
      </c>
      <c r="Z287" s="6">
        <v>97.347042561435075</v>
      </c>
      <c r="AA287" s="5">
        <v>92.446638505345703</v>
      </c>
      <c r="AB287" s="3">
        <f t="shared" si="67"/>
        <v>94.966047321882684</v>
      </c>
      <c r="AC287" s="4">
        <f t="shared" si="59"/>
        <v>0</v>
      </c>
      <c r="AD287" s="3">
        <f t="shared" si="60"/>
        <v>3</v>
      </c>
      <c r="AE287" s="2">
        <v>1</v>
      </c>
      <c r="AF287" s="1" t="str">
        <f t="shared" si="61"/>
        <v>14626</v>
      </c>
    </row>
    <row r="288" spans="1:32" ht="18" x14ac:dyDescent="0.2">
      <c r="A288" s="16" t="s">
        <v>312</v>
      </c>
      <c r="B288" s="16" t="s">
        <v>311</v>
      </c>
      <c r="C288" s="11">
        <v>5161</v>
      </c>
      <c r="D288" s="11">
        <v>5078</v>
      </c>
      <c r="E288" s="11">
        <v>-83</v>
      </c>
      <c r="F288" s="15">
        <v>2.2966507177033493</v>
      </c>
      <c r="G288" s="14">
        <f t="shared" si="56"/>
        <v>-36.139583333333334</v>
      </c>
      <c r="H288" s="4">
        <f t="shared" si="57"/>
        <v>0</v>
      </c>
      <c r="I288" s="11">
        <v>2726</v>
      </c>
      <c r="J288" s="11">
        <v>2729</v>
      </c>
      <c r="K288" s="23">
        <f t="shared" si="62"/>
        <v>3</v>
      </c>
      <c r="L288" s="25">
        <f t="shared" si="63"/>
        <v>-8.3011471724217439E-2</v>
      </c>
      <c r="M288" s="4">
        <f t="shared" si="64"/>
        <v>0</v>
      </c>
      <c r="N288" s="11">
        <v>337</v>
      </c>
      <c r="O288" s="12">
        <v>0.12407952871870398</v>
      </c>
      <c r="P288" s="11">
        <v>5280</v>
      </c>
      <c r="Q288" s="11">
        <v>-87.954166666666666</v>
      </c>
      <c r="R288" s="11">
        <v>14.333333333333332</v>
      </c>
      <c r="S288" s="11">
        <v>4</v>
      </c>
      <c r="T288" s="23">
        <f t="shared" si="58"/>
        <v>435.28749999999997</v>
      </c>
      <c r="U288" s="22">
        <f t="shared" si="69"/>
        <v>0.1595043972150971</v>
      </c>
      <c r="V288" s="4">
        <f t="shared" si="65"/>
        <v>0</v>
      </c>
      <c r="W288" s="9">
        <v>4.0649999999999995</v>
      </c>
      <c r="X288" s="20">
        <f t="shared" si="68"/>
        <v>75.959846874507974</v>
      </c>
      <c r="Y288" s="4">
        <f t="shared" si="66"/>
        <v>0</v>
      </c>
      <c r="Z288" s="6">
        <v>91.746197464240424</v>
      </c>
      <c r="AA288" s="5">
        <v>95.542309655229147</v>
      </c>
      <c r="AB288" s="3">
        <f t="shared" si="67"/>
        <v>104.13762346114488</v>
      </c>
      <c r="AC288" s="4">
        <f t="shared" si="59"/>
        <v>1</v>
      </c>
      <c r="AD288" s="3">
        <f t="shared" si="60"/>
        <v>1</v>
      </c>
      <c r="AE288" s="2">
        <v>1</v>
      </c>
      <c r="AF288" s="1" t="str">
        <f t="shared" si="61"/>
        <v>14626</v>
      </c>
    </row>
    <row r="289" spans="1:32" ht="18" x14ac:dyDescent="0.2">
      <c r="A289" s="16" t="s">
        <v>310</v>
      </c>
      <c r="B289" s="16" t="s">
        <v>309</v>
      </c>
      <c r="C289" s="11">
        <v>2686</v>
      </c>
      <c r="D289" s="11">
        <v>2594</v>
      </c>
      <c r="E289" s="11">
        <v>-92</v>
      </c>
      <c r="F289" s="15">
        <v>2.1350078492935638</v>
      </c>
      <c r="G289" s="14">
        <f t="shared" si="56"/>
        <v>-43.091176470588231</v>
      </c>
      <c r="H289" s="4">
        <f t="shared" si="57"/>
        <v>0</v>
      </c>
      <c r="I289" s="11">
        <v>1489</v>
      </c>
      <c r="J289" s="11">
        <v>1499</v>
      </c>
      <c r="K289" s="23">
        <f t="shared" si="62"/>
        <v>10</v>
      </c>
      <c r="L289" s="25">
        <f t="shared" si="63"/>
        <v>-0.23206607057538736</v>
      </c>
      <c r="M289" s="4">
        <f t="shared" si="64"/>
        <v>0</v>
      </c>
      <c r="N289" s="11">
        <v>174</v>
      </c>
      <c r="O289" s="12">
        <v>0.11677852348993288</v>
      </c>
      <c r="P289" s="11">
        <v>2720</v>
      </c>
      <c r="Q289" s="11">
        <v>-59.016176470588228</v>
      </c>
      <c r="R289" s="11">
        <v>12.666666666666666</v>
      </c>
      <c r="S289" s="11">
        <v>0.66666666666666663</v>
      </c>
      <c r="T289" s="23">
        <f t="shared" si="58"/>
        <v>245.01617647058822</v>
      </c>
      <c r="U289" s="22">
        <f t="shared" si="69"/>
        <v>0.16345308637130634</v>
      </c>
      <c r="V289" s="4">
        <f t="shared" si="65"/>
        <v>0</v>
      </c>
      <c r="W289" s="9">
        <v>4.8499999999999996</v>
      </c>
      <c r="X289" s="20">
        <f t="shared" si="68"/>
        <v>90.62859959197138</v>
      </c>
      <c r="Y289" s="4">
        <f t="shared" si="66"/>
        <v>0</v>
      </c>
      <c r="Z289" s="6">
        <v>97.404077302104767</v>
      </c>
      <c r="AA289" s="5">
        <v>92.446638505345703</v>
      </c>
      <c r="AB289" s="3">
        <f t="shared" si="67"/>
        <v>94.910440164241535</v>
      </c>
      <c r="AC289" s="4">
        <f t="shared" si="59"/>
        <v>0</v>
      </c>
      <c r="AD289" s="3">
        <f t="shared" si="60"/>
        <v>0</v>
      </c>
      <c r="AE289" s="2">
        <v>1</v>
      </c>
      <c r="AF289" s="1" t="str">
        <f t="shared" si="61"/>
        <v>14626</v>
      </c>
    </row>
    <row r="290" spans="1:32" ht="18" x14ac:dyDescent="0.2">
      <c r="A290" s="16" t="s">
        <v>308</v>
      </c>
      <c r="B290" s="16" t="s">
        <v>307</v>
      </c>
      <c r="C290" s="11">
        <v>1655</v>
      </c>
      <c r="D290" s="11">
        <v>1634</v>
      </c>
      <c r="E290" s="11">
        <v>-21</v>
      </c>
      <c r="F290" s="15">
        <v>2.3380480905233378</v>
      </c>
      <c r="G290" s="14">
        <f t="shared" si="56"/>
        <v>-8.9818511796733222</v>
      </c>
      <c r="H290" s="4">
        <f t="shared" si="57"/>
        <v>0</v>
      </c>
      <c r="I290" s="11">
        <v>783</v>
      </c>
      <c r="J290" s="11">
        <v>790</v>
      </c>
      <c r="K290" s="23">
        <f t="shared" si="62"/>
        <v>7</v>
      </c>
      <c r="L290" s="25">
        <f t="shared" si="63"/>
        <v>-0.77934936350777928</v>
      </c>
      <c r="M290" s="4">
        <f t="shared" si="64"/>
        <v>0</v>
      </c>
      <c r="N290" s="11">
        <v>64</v>
      </c>
      <c r="O290" s="12">
        <v>8.2051282051282051E-2</v>
      </c>
      <c r="P290" s="11">
        <v>1653</v>
      </c>
      <c r="Q290" s="11">
        <v>-8.1264367816091969</v>
      </c>
      <c r="R290" s="11">
        <v>8.6666666666666661</v>
      </c>
      <c r="S290" s="11">
        <v>0</v>
      </c>
      <c r="T290" s="23">
        <f t="shared" si="58"/>
        <v>80.793103448275872</v>
      </c>
      <c r="U290" s="22">
        <f t="shared" si="69"/>
        <v>0.1022697512003492</v>
      </c>
      <c r="V290" s="4">
        <f t="shared" si="65"/>
        <v>0</v>
      </c>
      <c r="W290" s="9">
        <v>4.5599999999999996</v>
      </c>
      <c r="X290" s="20">
        <f t="shared" si="68"/>
        <v>85.209569925647315</v>
      </c>
      <c r="Y290" s="4">
        <f t="shared" si="66"/>
        <v>0</v>
      </c>
      <c r="Z290" s="6">
        <v>91.020783830505067</v>
      </c>
      <c r="AA290" s="5">
        <v>91.124654649100322</v>
      </c>
      <c r="AB290" s="3">
        <f t="shared" si="67"/>
        <v>100.11411769293119</v>
      </c>
      <c r="AC290" s="4">
        <f t="shared" si="59"/>
        <v>1</v>
      </c>
      <c r="AD290" s="3">
        <f t="shared" si="60"/>
        <v>1</v>
      </c>
      <c r="AE290" s="2">
        <v>1</v>
      </c>
      <c r="AF290" s="1" t="str">
        <f t="shared" si="61"/>
        <v>14626</v>
      </c>
    </row>
    <row r="291" spans="1:32" ht="18" x14ac:dyDescent="0.2">
      <c r="A291" s="16" t="s">
        <v>306</v>
      </c>
      <c r="B291" s="16" t="s">
        <v>305</v>
      </c>
      <c r="C291" s="11">
        <v>4860</v>
      </c>
      <c r="D291" s="11">
        <v>4760</v>
      </c>
      <c r="E291" s="11">
        <v>-100</v>
      </c>
      <c r="F291" s="15">
        <v>2.2931889941362202</v>
      </c>
      <c r="G291" s="14">
        <f t="shared" si="56"/>
        <v>-43.607395751376863</v>
      </c>
      <c r="H291" s="4">
        <f t="shared" si="57"/>
        <v>0</v>
      </c>
      <c r="I291" s="11">
        <v>2593</v>
      </c>
      <c r="J291" s="11">
        <v>2605</v>
      </c>
      <c r="K291" s="23">
        <f t="shared" si="62"/>
        <v>12</v>
      </c>
      <c r="L291" s="25">
        <f t="shared" si="63"/>
        <v>-0.27518267929634643</v>
      </c>
      <c r="M291" s="4">
        <f t="shared" si="64"/>
        <v>0</v>
      </c>
      <c r="N291" s="11">
        <v>298</v>
      </c>
      <c r="O291" s="12">
        <v>0.1146594844170835</v>
      </c>
      <c r="P291" s="11">
        <v>5084</v>
      </c>
      <c r="Q291" s="11">
        <v>-141.28796223446105</v>
      </c>
      <c r="R291" s="11">
        <v>16.666666666666668</v>
      </c>
      <c r="S291" s="11">
        <v>2</v>
      </c>
      <c r="T291" s="23">
        <f t="shared" si="58"/>
        <v>453.95462890112771</v>
      </c>
      <c r="U291" s="22">
        <f t="shared" si="69"/>
        <v>0.17426281339774577</v>
      </c>
      <c r="V291" s="4">
        <f t="shared" si="65"/>
        <v>0</v>
      </c>
      <c r="W291" s="9">
        <v>4.38</v>
      </c>
      <c r="X291" s="20">
        <f t="shared" si="68"/>
        <v>81.846034270687568</v>
      </c>
      <c r="Y291" s="4">
        <f t="shared" si="66"/>
        <v>0</v>
      </c>
      <c r="Z291" s="6">
        <v>93.432443447350295</v>
      </c>
      <c r="AA291" s="5">
        <v>93.304452308995906</v>
      </c>
      <c r="AB291" s="3">
        <f t="shared" si="67"/>
        <v>99.86301210411294</v>
      </c>
      <c r="AC291" s="4">
        <f t="shared" si="59"/>
        <v>0</v>
      </c>
      <c r="AD291" s="3">
        <f t="shared" si="60"/>
        <v>0</v>
      </c>
      <c r="AE291" s="2">
        <v>1</v>
      </c>
      <c r="AF291" s="1" t="str">
        <f t="shared" si="61"/>
        <v>14626</v>
      </c>
    </row>
    <row r="292" spans="1:32" ht="18" x14ac:dyDescent="0.2">
      <c r="A292" s="16" t="s">
        <v>304</v>
      </c>
      <c r="B292" s="16" t="s">
        <v>303</v>
      </c>
      <c r="C292" s="11">
        <v>2654</v>
      </c>
      <c r="D292" s="11">
        <v>2606</v>
      </c>
      <c r="E292" s="11">
        <v>-48</v>
      </c>
      <c r="F292" s="15">
        <v>2.0948275862068964</v>
      </c>
      <c r="G292" s="14">
        <f t="shared" si="56"/>
        <v>-22.913580246913583</v>
      </c>
      <c r="H292" s="4">
        <f t="shared" si="57"/>
        <v>0</v>
      </c>
      <c r="I292" s="11">
        <v>1342</v>
      </c>
      <c r="J292" s="11">
        <v>1411</v>
      </c>
      <c r="K292" s="23">
        <f t="shared" si="62"/>
        <v>69</v>
      </c>
      <c r="L292" s="25">
        <f t="shared" si="63"/>
        <v>-3.0113146551724137</v>
      </c>
      <c r="M292" s="4">
        <f t="shared" si="64"/>
        <v>0</v>
      </c>
      <c r="N292" s="11">
        <v>39</v>
      </c>
      <c r="O292" s="12">
        <v>2.914798206278027E-2</v>
      </c>
      <c r="P292" s="11">
        <v>2673</v>
      </c>
      <c r="Q292" s="11">
        <v>-31.983539094650208</v>
      </c>
      <c r="R292" s="11">
        <v>72.666666666666671</v>
      </c>
      <c r="S292" s="11">
        <v>1</v>
      </c>
      <c r="T292" s="23">
        <f t="shared" si="58"/>
        <v>142.6502057613169</v>
      </c>
      <c r="U292" s="22">
        <f t="shared" si="69"/>
        <v>0.10109865752042303</v>
      </c>
      <c r="V292" s="4">
        <f t="shared" si="65"/>
        <v>0</v>
      </c>
      <c r="W292" s="9">
        <v>4.8499999999999996</v>
      </c>
      <c r="X292" s="20">
        <f t="shared" si="68"/>
        <v>90.62859959197138</v>
      </c>
      <c r="Y292" s="4">
        <f t="shared" si="66"/>
        <v>0</v>
      </c>
      <c r="Z292" s="6">
        <v>105.1126680061144</v>
      </c>
      <c r="AA292" s="5">
        <v>92.446638505345703</v>
      </c>
      <c r="AB292" s="3">
        <f t="shared" si="67"/>
        <v>87.950044708186923</v>
      </c>
      <c r="AC292" s="4">
        <f t="shared" si="59"/>
        <v>0</v>
      </c>
      <c r="AD292" s="3">
        <f t="shared" si="60"/>
        <v>0</v>
      </c>
      <c r="AE292" s="2">
        <v>1</v>
      </c>
      <c r="AF292" s="1" t="str">
        <f t="shared" si="61"/>
        <v>14626</v>
      </c>
    </row>
    <row r="293" spans="1:32" ht="18" x14ac:dyDescent="0.2">
      <c r="A293" s="16" t="s">
        <v>302</v>
      </c>
      <c r="B293" s="16" t="s">
        <v>301</v>
      </c>
      <c r="C293" s="11">
        <v>1540</v>
      </c>
      <c r="D293" s="11">
        <v>1476</v>
      </c>
      <c r="E293" s="11">
        <v>-64</v>
      </c>
      <c r="F293" s="15">
        <v>2.1344086021505375</v>
      </c>
      <c r="G293" s="14">
        <f t="shared" si="56"/>
        <v>-29.984886649874056</v>
      </c>
      <c r="H293" s="4">
        <f t="shared" si="57"/>
        <v>0</v>
      </c>
      <c r="I293" s="11">
        <v>835</v>
      </c>
      <c r="J293" s="11">
        <v>837</v>
      </c>
      <c r="K293" s="23">
        <f t="shared" si="62"/>
        <v>2</v>
      </c>
      <c r="L293" s="25">
        <f t="shared" si="63"/>
        <v>-6.6700268817204297E-2</v>
      </c>
      <c r="M293" s="4">
        <f t="shared" si="64"/>
        <v>0</v>
      </c>
      <c r="N293" s="11">
        <v>66</v>
      </c>
      <c r="O293" s="12">
        <v>7.9136690647482008E-2</v>
      </c>
      <c r="P293" s="11">
        <v>1588</v>
      </c>
      <c r="Q293" s="11">
        <v>-52.473551637279598</v>
      </c>
      <c r="R293" s="11">
        <v>2.6666666666666665</v>
      </c>
      <c r="S293" s="11">
        <v>0</v>
      </c>
      <c r="T293" s="23">
        <f t="shared" si="58"/>
        <v>121.14021830394627</v>
      </c>
      <c r="U293" s="22">
        <f t="shared" si="69"/>
        <v>0.14473144361283904</v>
      </c>
      <c r="V293" s="4">
        <f t="shared" si="65"/>
        <v>0</v>
      </c>
      <c r="W293" s="9">
        <v>4.5599999999999996</v>
      </c>
      <c r="X293" s="20">
        <f t="shared" si="68"/>
        <v>85.209569925647315</v>
      </c>
      <c r="Y293" s="4">
        <f t="shared" si="66"/>
        <v>0</v>
      </c>
      <c r="Z293" s="6">
        <v>88.925368625791762</v>
      </c>
      <c r="AA293" s="5">
        <v>91.124654649100322</v>
      </c>
      <c r="AB293" s="3">
        <f t="shared" si="67"/>
        <v>102.47318178973585</v>
      </c>
      <c r="AC293" s="4">
        <f t="shared" si="59"/>
        <v>1</v>
      </c>
      <c r="AD293" s="3">
        <f t="shared" si="60"/>
        <v>1</v>
      </c>
      <c r="AE293" s="2">
        <v>1</v>
      </c>
      <c r="AF293" s="1" t="str">
        <f t="shared" si="61"/>
        <v>14626</v>
      </c>
    </row>
    <row r="294" spans="1:32" ht="18" x14ac:dyDescent="0.2">
      <c r="A294" s="16" t="s">
        <v>300</v>
      </c>
      <c r="B294" s="16" t="s">
        <v>299</v>
      </c>
      <c r="C294" s="11">
        <v>1167</v>
      </c>
      <c r="D294" s="11">
        <v>1133</v>
      </c>
      <c r="E294" s="11">
        <v>-34</v>
      </c>
      <c r="F294" s="15">
        <v>2.296153846153846</v>
      </c>
      <c r="G294" s="14">
        <f t="shared" si="56"/>
        <v>-14.807370184254607</v>
      </c>
      <c r="H294" s="4">
        <f t="shared" si="57"/>
        <v>0</v>
      </c>
      <c r="I294" s="11">
        <v>618</v>
      </c>
      <c r="J294" s="11">
        <v>622</v>
      </c>
      <c r="K294" s="23">
        <f t="shared" si="62"/>
        <v>4</v>
      </c>
      <c r="L294" s="25">
        <f t="shared" si="63"/>
        <v>-0.27013574660633483</v>
      </c>
      <c r="M294" s="4">
        <f t="shared" si="64"/>
        <v>0</v>
      </c>
      <c r="N294" s="11">
        <v>77</v>
      </c>
      <c r="O294" s="12">
        <v>0.12479740680713128</v>
      </c>
      <c r="P294" s="11">
        <v>1194</v>
      </c>
      <c r="Q294" s="11">
        <v>-26.566164154103856</v>
      </c>
      <c r="R294" s="11">
        <v>6.666666666666667</v>
      </c>
      <c r="S294" s="11">
        <v>0</v>
      </c>
      <c r="T294" s="23">
        <f t="shared" si="58"/>
        <v>110.23283082077053</v>
      </c>
      <c r="U294" s="22">
        <f t="shared" si="69"/>
        <v>0.17722320067647995</v>
      </c>
      <c r="V294" s="4">
        <f t="shared" si="65"/>
        <v>0</v>
      </c>
      <c r="W294" s="9">
        <v>4.59</v>
      </c>
      <c r="X294" s="20">
        <f t="shared" si="68"/>
        <v>85.770159201473959</v>
      </c>
      <c r="Y294" s="4">
        <f t="shared" si="66"/>
        <v>0</v>
      </c>
      <c r="Z294" s="6">
        <v>108.29843325860726</v>
      </c>
      <c r="AA294" s="5">
        <v>87.490736234956032</v>
      </c>
      <c r="AB294" s="3">
        <f t="shared" si="67"/>
        <v>80.786705405087218</v>
      </c>
      <c r="AC294" s="4">
        <f t="shared" si="59"/>
        <v>0</v>
      </c>
      <c r="AD294" s="3">
        <f t="shared" si="60"/>
        <v>0</v>
      </c>
      <c r="AE294" s="2">
        <v>1</v>
      </c>
      <c r="AF294" s="1" t="str">
        <f t="shared" si="61"/>
        <v>14626</v>
      </c>
    </row>
    <row r="295" spans="1:32" ht="18" x14ac:dyDescent="0.2">
      <c r="A295" s="16" t="s">
        <v>298</v>
      </c>
      <c r="B295" s="16" t="s">
        <v>297</v>
      </c>
      <c r="C295" s="11">
        <v>2479</v>
      </c>
      <c r="D295" s="11">
        <v>2439</v>
      </c>
      <c r="E295" s="11">
        <v>-40</v>
      </c>
      <c r="F295" s="15">
        <v>2.3880455407969641</v>
      </c>
      <c r="G295" s="14">
        <f t="shared" si="56"/>
        <v>-16.750099324592767</v>
      </c>
      <c r="H295" s="4">
        <f t="shared" si="57"/>
        <v>0</v>
      </c>
      <c r="I295" s="11">
        <v>1143</v>
      </c>
      <c r="J295" s="11">
        <v>1156</v>
      </c>
      <c r="K295" s="23">
        <f t="shared" si="62"/>
        <v>13</v>
      </c>
      <c r="L295" s="25">
        <f t="shared" si="63"/>
        <v>-0.7761148007590134</v>
      </c>
      <c r="M295" s="4">
        <f t="shared" si="64"/>
        <v>0</v>
      </c>
      <c r="N295" s="11">
        <v>81</v>
      </c>
      <c r="O295" s="12">
        <v>7.0928196147110337E-2</v>
      </c>
      <c r="P295" s="11">
        <v>2517</v>
      </c>
      <c r="Q295" s="11">
        <v>-32.662693682955897</v>
      </c>
      <c r="R295" s="11">
        <v>15</v>
      </c>
      <c r="S295" s="11">
        <v>3</v>
      </c>
      <c r="T295" s="23">
        <f t="shared" si="58"/>
        <v>125.6626936829559</v>
      </c>
      <c r="U295" s="22">
        <f t="shared" si="69"/>
        <v>0.10870475232089612</v>
      </c>
      <c r="V295" s="4">
        <f t="shared" si="65"/>
        <v>0</v>
      </c>
      <c r="W295" s="9">
        <v>4.5599999999999996</v>
      </c>
      <c r="X295" s="20">
        <f t="shared" si="68"/>
        <v>85.209569925647315</v>
      </c>
      <c r="Y295" s="4">
        <f t="shared" si="66"/>
        <v>0</v>
      </c>
      <c r="Z295" s="6">
        <v>119.92611527115156</v>
      </c>
      <c r="AA295" s="5">
        <v>91.124654649100322</v>
      </c>
      <c r="AB295" s="3">
        <f t="shared" si="67"/>
        <v>75.983996015437114</v>
      </c>
      <c r="AC295" s="4">
        <f t="shared" si="59"/>
        <v>0</v>
      </c>
      <c r="AD295" s="3">
        <f t="shared" si="60"/>
        <v>0</v>
      </c>
      <c r="AE295" s="2">
        <v>1</v>
      </c>
      <c r="AF295" s="1" t="str">
        <f t="shared" si="61"/>
        <v>14626</v>
      </c>
    </row>
    <row r="296" spans="1:32" ht="18" x14ac:dyDescent="0.2">
      <c r="A296" s="16" t="s">
        <v>296</v>
      </c>
      <c r="B296" s="16" t="s">
        <v>295</v>
      </c>
      <c r="C296" s="11">
        <v>3935</v>
      </c>
      <c r="D296" s="11">
        <v>3817</v>
      </c>
      <c r="E296" s="11">
        <v>-118</v>
      </c>
      <c r="F296" s="15">
        <v>2.0138820029747149</v>
      </c>
      <c r="G296" s="14">
        <f t="shared" si="56"/>
        <v>-58.593303791235847</v>
      </c>
      <c r="H296" s="4">
        <f t="shared" si="57"/>
        <v>0</v>
      </c>
      <c r="I296" s="11">
        <v>2389</v>
      </c>
      <c r="J296" s="11">
        <v>2390</v>
      </c>
      <c r="K296" s="23">
        <f t="shared" si="62"/>
        <v>1</v>
      </c>
      <c r="L296" s="25">
        <f t="shared" si="63"/>
        <v>-1.7066796635378939E-2</v>
      </c>
      <c r="M296" s="4">
        <f t="shared" si="64"/>
        <v>0</v>
      </c>
      <c r="N296" s="11">
        <v>304</v>
      </c>
      <c r="O296" s="12">
        <v>0.1269311064718163</v>
      </c>
      <c r="P296" s="11">
        <v>4062</v>
      </c>
      <c r="Q296" s="11">
        <v>-121.65558838010833</v>
      </c>
      <c r="R296" s="11">
        <v>2</v>
      </c>
      <c r="S296" s="11">
        <v>0</v>
      </c>
      <c r="T296" s="23">
        <f t="shared" si="58"/>
        <v>427.65558838010833</v>
      </c>
      <c r="U296" s="22">
        <f t="shared" si="69"/>
        <v>0.17893539262766039</v>
      </c>
      <c r="V296" s="4">
        <f t="shared" si="65"/>
        <v>0</v>
      </c>
      <c r="W296" s="9">
        <v>3.86</v>
      </c>
      <c r="X296" s="20">
        <f t="shared" si="68"/>
        <v>72.129153489692698</v>
      </c>
      <c r="Y296" s="4">
        <f t="shared" si="66"/>
        <v>0</v>
      </c>
      <c r="Z296" s="6">
        <v>88.819401318690865</v>
      </c>
      <c r="AA296" s="5">
        <v>69.778612066116736</v>
      </c>
      <c r="AB296" s="3">
        <f t="shared" si="67"/>
        <v>78.562353528758536</v>
      </c>
      <c r="AC296" s="4">
        <f t="shared" si="59"/>
        <v>0</v>
      </c>
      <c r="AD296" s="3">
        <f t="shared" si="60"/>
        <v>0</v>
      </c>
      <c r="AE296" s="2">
        <v>1</v>
      </c>
      <c r="AF296" s="1" t="str">
        <f t="shared" si="61"/>
        <v>14626</v>
      </c>
    </row>
    <row r="297" spans="1:32" ht="18" x14ac:dyDescent="0.2">
      <c r="A297" s="16" t="s">
        <v>294</v>
      </c>
      <c r="B297" s="16" t="s">
        <v>293</v>
      </c>
      <c r="C297" s="11">
        <v>954</v>
      </c>
      <c r="D297" s="11">
        <v>925</v>
      </c>
      <c r="E297" s="11">
        <v>-29</v>
      </c>
      <c r="F297" s="15">
        <v>2.4004914004914006</v>
      </c>
      <c r="G297" s="14">
        <f t="shared" si="56"/>
        <v>-12.08085977482088</v>
      </c>
      <c r="H297" s="4">
        <f t="shared" si="57"/>
        <v>0</v>
      </c>
      <c r="I297" s="11">
        <v>451</v>
      </c>
      <c r="J297" s="11">
        <v>471</v>
      </c>
      <c r="K297" s="23">
        <f t="shared" si="62"/>
        <v>20</v>
      </c>
      <c r="L297" s="25">
        <f t="shared" si="63"/>
        <v>-1.6555113106837245</v>
      </c>
      <c r="M297" s="4">
        <f t="shared" si="64"/>
        <v>0</v>
      </c>
      <c r="N297" s="11">
        <v>20</v>
      </c>
      <c r="O297" s="12">
        <v>4.5045045045045043E-2</v>
      </c>
      <c r="P297" s="11">
        <v>977</v>
      </c>
      <c r="Q297" s="11">
        <v>-21.662231320368473</v>
      </c>
      <c r="R297" s="11">
        <v>35.333333333333336</v>
      </c>
      <c r="S297" s="11">
        <v>12.666666666666666</v>
      </c>
      <c r="T297" s="23">
        <f t="shared" si="58"/>
        <v>64.328897987035148</v>
      </c>
      <c r="U297" s="22">
        <f t="shared" si="69"/>
        <v>0.13657940124635912</v>
      </c>
      <c r="V297" s="4">
        <f t="shared" si="65"/>
        <v>0</v>
      </c>
      <c r="W297" s="9">
        <v>4.8499999999999996</v>
      </c>
      <c r="X297" s="20">
        <f t="shared" si="68"/>
        <v>90.62859959197138</v>
      </c>
      <c r="Y297" s="4">
        <f t="shared" si="66"/>
        <v>0</v>
      </c>
      <c r="Z297" s="6">
        <v>103.52956294708133</v>
      </c>
      <c r="AA297" s="5">
        <v>92.446638505345703</v>
      </c>
      <c r="AB297" s="3">
        <f t="shared" si="67"/>
        <v>89.294918160332031</v>
      </c>
      <c r="AC297" s="4">
        <f t="shared" si="59"/>
        <v>0</v>
      </c>
      <c r="AD297" s="3">
        <f t="shared" si="60"/>
        <v>0</v>
      </c>
      <c r="AE297" s="2">
        <v>1</v>
      </c>
      <c r="AF297" s="1" t="str">
        <f t="shared" si="61"/>
        <v>14626</v>
      </c>
    </row>
    <row r="298" spans="1:32" ht="18" x14ac:dyDescent="0.2">
      <c r="A298" s="16" t="s">
        <v>292</v>
      </c>
      <c r="B298" s="16" t="s">
        <v>291</v>
      </c>
      <c r="C298" s="11">
        <v>1732</v>
      </c>
      <c r="D298" s="11">
        <v>1729</v>
      </c>
      <c r="E298" s="11">
        <v>-3</v>
      </c>
      <c r="F298" s="15">
        <v>2.3394980184940555</v>
      </c>
      <c r="G298" s="14">
        <f t="shared" si="56"/>
        <v>-1.282326369282891</v>
      </c>
      <c r="H298" s="4">
        <f t="shared" si="57"/>
        <v>0</v>
      </c>
      <c r="I298" s="11">
        <v>838</v>
      </c>
      <c r="J298" s="11">
        <v>844</v>
      </c>
      <c r="K298" s="23">
        <f t="shared" si="62"/>
        <v>6</v>
      </c>
      <c r="L298" s="25">
        <f t="shared" si="63"/>
        <v>-4.678996036988111</v>
      </c>
      <c r="M298" s="4">
        <f t="shared" si="64"/>
        <v>0</v>
      </c>
      <c r="N298" s="11">
        <v>65</v>
      </c>
      <c r="O298" s="12">
        <v>7.7014218009478677E-2</v>
      </c>
      <c r="P298" s="11">
        <v>1771</v>
      </c>
      <c r="Q298" s="11">
        <v>-17.952569169960473</v>
      </c>
      <c r="R298" s="11">
        <v>12.333333333333332</v>
      </c>
      <c r="S298" s="11">
        <v>1.6666666666666665</v>
      </c>
      <c r="T298" s="23">
        <f t="shared" si="58"/>
        <v>93.619235836627126</v>
      </c>
      <c r="U298" s="22">
        <f t="shared" si="69"/>
        <v>0.11092326520927384</v>
      </c>
      <c r="V298" s="4">
        <f t="shared" si="65"/>
        <v>0</v>
      </c>
      <c r="W298" s="9">
        <v>4.5599999999999996</v>
      </c>
      <c r="X298" s="20">
        <f t="shared" si="68"/>
        <v>85.209569925647315</v>
      </c>
      <c r="Y298" s="4">
        <f t="shared" si="66"/>
        <v>0</v>
      </c>
      <c r="Z298" s="6">
        <v>93.444150185444258</v>
      </c>
      <c r="AA298" s="5">
        <v>91.124654649100322</v>
      </c>
      <c r="AB298" s="3">
        <f t="shared" si="67"/>
        <v>97.517773416804815</v>
      </c>
      <c r="AC298" s="4">
        <f t="shared" si="59"/>
        <v>0</v>
      </c>
      <c r="AD298" s="3">
        <f t="shared" si="60"/>
        <v>0</v>
      </c>
      <c r="AE298" s="2">
        <v>1</v>
      </c>
      <c r="AF298" s="1" t="str">
        <f t="shared" si="61"/>
        <v>14626</v>
      </c>
    </row>
    <row r="299" spans="1:32" ht="18" x14ac:dyDescent="0.2">
      <c r="A299" s="16" t="s">
        <v>290</v>
      </c>
      <c r="B299" s="16" t="s">
        <v>289</v>
      </c>
      <c r="C299" s="11">
        <v>2507</v>
      </c>
      <c r="D299" s="11">
        <v>2413</v>
      </c>
      <c r="E299" s="11">
        <v>-94</v>
      </c>
      <c r="F299" s="15">
        <v>2.3417493237150584</v>
      </c>
      <c r="G299" s="14">
        <f t="shared" si="56"/>
        <v>-40.14093184443589</v>
      </c>
      <c r="H299" s="4">
        <f t="shared" si="57"/>
        <v>0</v>
      </c>
      <c r="I299" s="11">
        <v>1243</v>
      </c>
      <c r="J299" s="11">
        <v>1255</v>
      </c>
      <c r="K299" s="23">
        <f t="shared" si="62"/>
        <v>12</v>
      </c>
      <c r="L299" s="25">
        <f t="shared" si="63"/>
        <v>-0.29894672217639046</v>
      </c>
      <c r="M299" s="4">
        <f t="shared" si="64"/>
        <v>0</v>
      </c>
      <c r="N299" s="11">
        <v>115</v>
      </c>
      <c r="O299" s="12">
        <v>9.1342335186656076E-2</v>
      </c>
      <c r="P299" s="11">
        <v>2597</v>
      </c>
      <c r="Q299" s="11">
        <v>-78.573738929534088</v>
      </c>
      <c r="R299" s="11">
        <v>16.666666666666668</v>
      </c>
      <c r="S299" s="11">
        <v>0</v>
      </c>
      <c r="T299" s="23">
        <f t="shared" si="58"/>
        <v>210.24040559620076</v>
      </c>
      <c r="U299" s="22">
        <f t="shared" si="69"/>
        <v>0.16752223553482132</v>
      </c>
      <c r="V299" s="4">
        <f t="shared" si="65"/>
        <v>0</v>
      </c>
      <c r="W299" s="9">
        <v>4.8499999999999996</v>
      </c>
      <c r="X299" s="20">
        <f t="shared" si="68"/>
        <v>90.62859959197138</v>
      </c>
      <c r="Y299" s="4">
        <f t="shared" si="66"/>
        <v>0</v>
      </c>
      <c r="Z299" s="6">
        <v>96.485910502827835</v>
      </c>
      <c r="AA299" s="5">
        <v>92.446638505345703</v>
      </c>
      <c r="AB299" s="3">
        <f t="shared" si="67"/>
        <v>95.813614675519133</v>
      </c>
      <c r="AC299" s="4">
        <f t="shared" si="59"/>
        <v>0</v>
      </c>
      <c r="AD299" s="3">
        <f t="shared" si="60"/>
        <v>0</v>
      </c>
      <c r="AE299" s="2">
        <v>1</v>
      </c>
      <c r="AF299" s="1" t="str">
        <f t="shared" si="61"/>
        <v>14626</v>
      </c>
    </row>
    <row r="300" spans="1:32" ht="18" x14ac:dyDescent="0.2">
      <c r="A300" s="16" t="s">
        <v>288</v>
      </c>
      <c r="B300" s="16" t="s">
        <v>287</v>
      </c>
      <c r="C300" s="11">
        <v>1305</v>
      </c>
      <c r="D300" s="11">
        <v>1285</v>
      </c>
      <c r="E300" s="11">
        <v>-20</v>
      </c>
      <c r="F300" s="15">
        <v>2.3234782608695652</v>
      </c>
      <c r="G300" s="14">
        <f t="shared" si="56"/>
        <v>-8.6077844311377252</v>
      </c>
      <c r="H300" s="4">
        <f t="shared" si="57"/>
        <v>0</v>
      </c>
      <c r="I300" s="11">
        <v>639</v>
      </c>
      <c r="J300" s="11">
        <v>641</v>
      </c>
      <c r="K300" s="23">
        <f t="shared" si="62"/>
        <v>2</v>
      </c>
      <c r="L300" s="25">
        <f t="shared" si="63"/>
        <v>-0.2323478260869565</v>
      </c>
      <c r="M300" s="4">
        <f t="shared" si="64"/>
        <v>0</v>
      </c>
      <c r="N300" s="11">
        <v>35</v>
      </c>
      <c r="O300" s="12">
        <v>5.5379746835443035E-2</v>
      </c>
      <c r="P300" s="11">
        <v>1336</v>
      </c>
      <c r="Q300" s="11">
        <v>-21.949850299401199</v>
      </c>
      <c r="R300" s="11">
        <v>2.6666666666666665</v>
      </c>
      <c r="S300" s="11">
        <v>0</v>
      </c>
      <c r="T300" s="23">
        <f t="shared" si="58"/>
        <v>59.616516966067863</v>
      </c>
      <c r="U300" s="22">
        <f t="shared" si="69"/>
        <v>9.3005486686533329E-2</v>
      </c>
      <c r="V300" s="4">
        <f t="shared" si="65"/>
        <v>0</v>
      </c>
      <c r="W300" s="9">
        <v>4.8499999999999996</v>
      </c>
      <c r="X300" s="20">
        <f t="shared" si="68"/>
        <v>90.62859959197138</v>
      </c>
      <c r="Y300" s="4">
        <f t="shared" si="66"/>
        <v>0</v>
      </c>
      <c r="Z300" s="6">
        <v>109.97904811702099</v>
      </c>
      <c r="AA300" s="5">
        <v>92.446638505345703</v>
      </c>
      <c r="AB300" s="3">
        <f t="shared" si="67"/>
        <v>84.05840938628576</v>
      </c>
      <c r="AC300" s="4">
        <f t="shared" si="59"/>
        <v>0</v>
      </c>
      <c r="AD300" s="3">
        <f t="shared" si="60"/>
        <v>0</v>
      </c>
      <c r="AE300" s="2">
        <v>1</v>
      </c>
      <c r="AF300" s="1" t="str">
        <f t="shared" si="61"/>
        <v>14626</v>
      </c>
    </row>
    <row r="301" spans="1:32" ht="18" x14ac:dyDescent="0.2">
      <c r="A301" s="16" t="s">
        <v>286</v>
      </c>
      <c r="B301" s="16" t="s">
        <v>285</v>
      </c>
      <c r="C301" s="11">
        <v>17541</v>
      </c>
      <c r="D301" s="11">
        <v>16851</v>
      </c>
      <c r="E301" s="11">
        <v>-690</v>
      </c>
      <c r="F301" s="15">
        <v>1.8840053902767699</v>
      </c>
      <c r="G301" s="14">
        <f t="shared" si="56"/>
        <v>-366.24099037138927</v>
      </c>
      <c r="H301" s="4">
        <f t="shared" si="57"/>
        <v>0</v>
      </c>
      <c r="I301" s="11">
        <v>10664</v>
      </c>
      <c r="J301" s="11">
        <v>10613</v>
      </c>
      <c r="K301" s="23">
        <f t="shared" si="62"/>
        <v>-51</v>
      </c>
      <c r="L301" s="25">
        <f t="shared" si="63"/>
        <v>0.13925257232480473</v>
      </c>
      <c r="M301" s="4">
        <f t="shared" si="64"/>
        <v>0</v>
      </c>
      <c r="N301" s="11">
        <v>971</v>
      </c>
      <c r="O301" s="12">
        <v>9.0182966471626269E-2</v>
      </c>
      <c r="P301" s="11">
        <v>18175</v>
      </c>
      <c r="Q301" s="11">
        <v>-702.75807427785423</v>
      </c>
      <c r="R301" s="11">
        <v>23.333333333333332</v>
      </c>
      <c r="S301" s="11">
        <v>206</v>
      </c>
      <c r="T301" s="23">
        <f t="shared" si="58"/>
        <v>1491.0914076111874</v>
      </c>
      <c r="U301" s="22">
        <f t="shared" si="69"/>
        <v>0.14049669345248161</v>
      </c>
      <c r="V301" s="4">
        <f t="shared" si="65"/>
        <v>0</v>
      </c>
      <c r="W301" s="9">
        <v>4.96</v>
      </c>
      <c r="X301" s="20">
        <f t="shared" si="68"/>
        <v>92.684093603335697</v>
      </c>
      <c r="Y301" s="4">
        <f t="shared" si="66"/>
        <v>0</v>
      </c>
      <c r="Z301" s="6">
        <v>90.838595079210478</v>
      </c>
      <c r="AA301" s="5">
        <v>92.256026879561475</v>
      </c>
      <c r="AB301" s="3">
        <f t="shared" si="67"/>
        <v>101.56038498736689</v>
      </c>
      <c r="AC301" s="4">
        <f t="shared" si="59"/>
        <v>1</v>
      </c>
      <c r="AD301" s="3">
        <f t="shared" si="60"/>
        <v>1</v>
      </c>
      <c r="AE301" s="2">
        <v>1</v>
      </c>
      <c r="AF301" s="1" t="str">
        <f t="shared" si="61"/>
        <v>14626</v>
      </c>
    </row>
    <row r="302" spans="1:32" ht="18" x14ac:dyDescent="0.2">
      <c r="A302" s="16" t="s">
        <v>284</v>
      </c>
      <c r="B302" s="16" t="s">
        <v>283</v>
      </c>
      <c r="C302" s="11">
        <v>26206</v>
      </c>
      <c r="D302" s="11">
        <v>25712</v>
      </c>
      <c r="E302" s="11">
        <v>-494</v>
      </c>
      <c r="F302" s="15">
        <v>1.8252897068847989</v>
      </c>
      <c r="G302" s="14">
        <f t="shared" si="56"/>
        <v>-270.64196885386713</v>
      </c>
      <c r="H302" s="4">
        <f t="shared" si="57"/>
        <v>0</v>
      </c>
      <c r="I302" s="11">
        <v>18984</v>
      </c>
      <c r="J302" s="11">
        <v>18765</v>
      </c>
      <c r="K302" s="23">
        <f t="shared" si="62"/>
        <v>-219</v>
      </c>
      <c r="L302" s="25">
        <f t="shared" si="63"/>
        <v>0.8091871372626942</v>
      </c>
      <c r="M302" s="4">
        <f t="shared" si="64"/>
        <v>0</v>
      </c>
      <c r="N302" s="11">
        <v>3572</v>
      </c>
      <c r="O302" s="12">
        <v>0.1876148957403225</v>
      </c>
      <c r="P302" s="11">
        <v>26777</v>
      </c>
      <c r="Q302" s="11">
        <v>-583.46902192179857</v>
      </c>
      <c r="R302" s="11">
        <v>159.33333333333334</v>
      </c>
      <c r="S302" s="11">
        <v>385.66666666666663</v>
      </c>
      <c r="T302" s="23">
        <f t="shared" si="58"/>
        <v>3929.1356885884647</v>
      </c>
      <c r="U302" s="22">
        <f t="shared" si="69"/>
        <v>0.20938639427596401</v>
      </c>
      <c r="V302" s="4">
        <f t="shared" si="65"/>
        <v>0</v>
      </c>
      <c r="W302" s="9">
        <v>4.37</v>
      </c>
      <c r="X302" s="20">
        <f t="shared" si="68"/>
        <v>81.659171178745353</v>
      </c>
      <c r="Y302" s="4">
        <f t="shared" si="66"/>
        <v>0</v>
      </c>
      <c r="Z302" s="6">
        <v>80.785297618973175</v>
      </c>
      <c r="AA302" s="5">
        <v>85.043836348477669</v>
      </c>
      <c r="AB302" s="3">
        <f t="shared" si="67"/>
        <v>105.27142791450748</v>
      </c>
      <c r="AC302" s="4">
        <f t="shared" si="59"/>
        <v>1</v>
      </c>
      <c r="AD302" s="3">
        <f t="shared" si="60"/>
        <v>1</v>
      </c>
      <c r="AE302" s="2">
        <v>1</v>
      </c>
      <c r="AF302" s="1" t="str">
        <f t="shared" si="61"/>
        <v>14626</v>
      </c>
    </row>
    <row r="303" spans="1:32" ht="18" x14ac:dyDescent="0.2">
      <c r="A303" s="16" t="s">
        <v>282</v>
      </c>
      <c r="B303" s="16" t="s">
        <v>281</v>
      </c>
      <c r="C303" s="11">
        <v>20629</v>
      </c>
      <c r="D303" s="11">
        <v>20831</v>
      </c>
      <c r="E303" s="11">
        <v>202</v>
      </c>
      <c r="F303" s="15">
        <v>1.9578877637929404</v>
      </c>
      <c r="G303" s="14">
        <f t="shared" si="56"/>
        <v>103.17241045966455</v>
      </c>
      <c r="H303" s="4">
        <f t="shared" si="57"/>
        <v>1</v>
      </c>
      <c r="I303" s="11">
        <v>11783</v>
      </c>
      <c r="J303" s="11">
        <v>11565</v>
      </c>
      <c r="K303" s="23">
        <f t="shared" si="62"/>
        <v>-218</v>
      </c>
      <c r="L303" s="25">
        <f t="shared" si="63"/>
        <v>-2.1129679827072327</v>
      </c>
      <c r="M303" s="4">
        <f t="shared" si="64"/>
        <v>1</v>
      </c>
      <c r="N303" s="11">
        <v>1072</v>
      </c>
      <c r="O303" s="12">
        <v>9.1249574395641811E-2</v>
      </c>
      <c r="P303" s="11">
        <v>20689</v>
      </c>
      <c r="Q303" s="11">
        <v>72.527140026100824</v>
      </c>
      <c r="R303" s="11">
        <v>135.33333333333334</v>
      </c>
      <c r="S303" s="11">
        <v>395.66666666666669</v>
      </c>
      <c r="T303" s="23">
        <f t="shared" si="58"/>
        <v>739.13952664056569</v>
      </c>
      <c r="U303" s="22">
        <f t="shared" si="69"/>
        <v>6.3911761923092586E-2</v>
      </c>
      <c r="V303" s="4">
        <f t="shared" si="65"/>
        <v>0</v>
      </c>
      <c r="W303" s="9">
        <v>6</v>
      </c>
      <c r="X303" s="20">
        <f t="shared" si="68"/>
        <v>112.11785516532544</v>
      </c>
      <c r="Y303" s="4">
        <f t="shared" si="66"/>
        <v>1</v>
      </c>
      <c r="Z303" s="6">
        <v>98.99943906366633</v>
      </c>
      <c r="AA303" s="5">
        <v>107.00690721041113</v>
      </c>
      <c r="AB303" s="3">
        <f t="shared" si="67"/>
        <v>108.08839749242945</v>
      </c>
      <c r="AC303" s="4">
        <f t="shared" si="59"/>
        <v>1</v>
      </c>
      <c r="AD303" s="3">
        <f t="shared" si="60"/>
        <v>4</v>
      </c>
      <c r="AE303" s="2">
        <v>1</v>
      </c>
      <c r="AF303" s="1" t="str">
        <f t="shared" si="61"/>
        <v>14627</v>
      </c>
    </row>
    <row r="304" spans="1:32" ht="18" x14ac:dyDescent="0.2">
      <c r="A304" s="16" t="s">
        <v>280</v>
      </c>
      <c r="B304" s="16" t="s">
        <v>279</v>
      </c>
      <c r="C304" s="11">
        <v>3408</v>
      </c>
      <c r="D304" s="11">
        <v>3352</v>
      </c>
      <c r="E304" s="11">
        <v>-56</v>
      </c>
      <c r="F304" s="15">
        <v>2.1916243654822334</v>
      </c>
      <c r="G304" s="14">
        <f t="shared" si="56"/>
        <v>-25.55182397220614</v>
      </c>
      <c r="H304" s="4">
        <f t="shared" si="57"/>
        <v>0</v>
      </c>
      <c r="I304" s="11">
        <v>1776</v>
      </c>
      <c r="J304" s="11">
        <v>1791</v>
      </c>
      <c r="K304" s="23">
        <f t="shared" si="62"/>
        <v>15</v>
      </c>
      <c r="L304" s="25">
        <f t="shared" si="63"/>
        <v>-0.58704224075416966</v>
      </c>
      <c r="M304" s="4">
        <f t="shared" si="64"/>
        <v>0</v>
      </c>
      <c r="N304" s="11">
        <v>116</v>
      </c>
      <c r="O304" s="12">
        <v>6.6399542072123646E-2</v>
      </c>
      <c r="P304" s="11">
        <v>3454</v>
      </c>
      <c r="Q304" s="11">
        <v>-46.540822235089756</v>
      </c>
      <c r="R304" s="11">
        <v>35.333333333333336</v>
      </c>
      <c r="S304" s="11">
        <v>3.6666666666666665</v>
      </c>
      <c r="T304" s="23">
        <f t="shared" si="58"/>
        <v>194.20748890175645</v>
      </c>
      <c r="U304" s="22">
        <f t="shared" si="69"/>
        <v>0.10843522551745195</v>
      </c>
      <c r="V304" s="4">
        <f t="shared" si="65"/>
        <v>0</v>
      </c>
      <c r="W304" s="9">
        <v>4.88</v>
      </c>
      <c r="X304" s="20">
        <f t="shared" si="68"/>
        <v>91.189188867798023</v>
      </c>
      <c r="Y304" s="4">
        <f t="shared" si="66"/>
        <v>0</v>
      </c>
      <c r="Z304" s="6">
        <v>102.74532258656809</v>
      </c>
      <c r="AA304" s="5">
        <v>88.517579509341999</v>
      </c>
      <c r="AB304" s="3">
        <f t="shared" si="67"/>
        <v>86.152417726618637</v>
      </c>
      <c r="AC304" s="4">
        <f t="shared" si="59"/>
        <v>0</v>
      </c>
      <c r="AD304" s="3">
        <f t="shared" si="60"/>
        <v>0</v>
      </c>
      <c r="AE304" s="2">
        <v>1</v>
      </c>
      <c r="AF304" s="1" t="str">
        <f t="shared" si="61"/>
        <v>14627</v>
      </c>
    </row>
    <row r="305" spans="1:32" ht="18" x14ac:dyDescent="0.2">
      <c r="A305" s="16" t="s">
        <v>278</v>
      </c>
      <c r="B305" s="16" t="s">
        <v>277</v>
      </c>
      <c r="C305" s="11">
        <v>4518</v>
      </c>
      <c r="D305" s="11">
        <v>4476</v>
      </c>
      <c r="E305" s="11">
        <v>-42</v>
      </c>
      <c r="F305" s="15">
        <v>2.4484978540772531</v>
      </c>
      <c r="G305" s="14">
        <f t="shared" si="56"/>
        <v>-17.153374233128837</v>
      </c>
      <c r="H305" s="4">
        <f t="shared" si="57"/>
        <v>0</v>
      </c>
      <c r="I305" s="11">
        <v>2036</v>
      </c>
      <c r="J305" s="11">
        <v>2072</v>
      </c>
      <c r="K305" s="23">
        <f t="shared" si="62"/>
        <v>36</v>
      </c>
      <c r="L305" s="25">
        <f t="shared" si="63"/>
        <v>-2.0987124463519309</v>
      </c>
      <c r="M305" s="4">
        <f t="shared" si="64"/>
        <v>0</v>
      </c>
      <c r="N305" s="11">
        <v>122</v>
      </c>
      <c r="O305" s="12">
        <v>6.0157790927021698E-2</v>
      </c>
      <c r="P305" s="11">
        <v>4564</v>
      </c>
      <c r="Q305" s="11">
        <v>-35.940403155127086</v>
      </c>
      <c r="R305" s="11">
        <v>41.666666666666664</v>
      </c>
      <c r="S305" s="11">
        <v>3</v>
      </c>
      <c r="T305" s="23">
        <f t="shared" si="58"/>
        <v>196.60706982179374</v>
      </c>
      <c r="U305" s="22">
        <f t="shared" si="69"/>
        <v>9.4887581960325165E-2</v>
      </c>
      <c r="V305" s="4">
        <f t="shared" si="65"/>
        <v>0</v>
      </c>
      <c r="W305" s="9">
        <v>5</v>
      </c>
      <c r="X305" s="20">
        <f t="shared" si="68"/>
        <v>93.431545971104526</v>
      </c>
      <c r="Y305" s="4">
        <f t="shared" si="66"/>
        <v>0</v>
      </c>
      <c r="Z305" s="6">
        <v>99.532794511586246</v>
      </c>
      <c r="AA305" s="5">
        <v>97.611598687885802</v>
      </c>
      <c r="AB305" s="3">
        <f t="shared" si="67"/>
        <v>98.069786111072361</v>
      </c>
      <c r="AC305" s="4">
        <f t="shared" si="59"/>
        <v>0</v>
      </c>
      <c r="AD305" s="3">
        <f t="shared" si="60"/>
        <v>0</v>
      </c>
      <c r="AE305" s="2">
        <v>1</v>
      </c>
      <c r="AF305" s="1" t="str">
        <f t="shared" si="61"/>
        <v>14627</v>
      </c>
    </row>
    <row r="306" spans="1:32" ht="18" x14ac:dyDescent="0.2">
      <c r="A306" s="16" t="s">
        <v>276</v>
      </c>
      <c r="B306" s="16" t="s">
        <v>275</v>
      </c>
      <c r="C306" s="11">
        <v>2107</v>
      </c>
      <c r="D306" s="11">
        <v>2170</v>
      </c>
      <c r="E306" s="11">
        <v>63</v>
      </c>
      <c r="F306" s="15">
        <v>2.6926020408163267</v>
      </c>
      <c r="G306" s="14">
        <f t="shared" si="56"/>
        <v>23.39744197063003</v>
      </c>
      <c r="H306" s="4">
        <f t="shared" si="57"/>
        <v>1</v>
      </c>
      <c r="I306" s="11">
        <v>836</v>
      </c>
      <c r="J306" s="11">
        <v>850</v>
      </c>
      <c r="K306" s="23">
        <f t="shared" si="62"/>
        <v>14</v>
      </c>
      <c r="L306" s="25">
        <f t="shared" si="63"/>
        <v>0.59835600907029485</v>
      </c>
      <c r="M306" s="4">
        <f t="shared" si="64"/>
        <v>1</v>
      </c>
      <c r="N306" s="11">
        <v>40</v>
      </c>
      <c r="O306" s="12">
        <v>4.77326968973747E-2</v>
      </c>
      <c r="P306" s="11">
        <v>2111</v>
      </c>
      <c r="Q306" s="11">
        <v>21.911890099478917</v>
      </c>
      <c r="R306" s="11">
        <v>18.666666666666668</v>
      </c>
      <c r="S306" s="11">
        <v>0</v>
      </c>
      <c r="T306" s="23">
        <f t="shared" si="58"/>
        <v>36.754776567187747</v>
      </c>
      <c r="U306" s="22">
        <f t="shared" si="69"/>
        <v>4.3240913608456173E-2</v>
      </c>
      <c r="V306" s="4">
        <f t="shared" si="65"/>
        <v>0</v>
      </c>
      <c r="W306" s="9">
        <v>4.83</v>
      </c>
      <c r="X306" s="20">
        <f t="shared" si="68"/>
        <v>90.254873408086979</v>
      </c>
      <c r="Y306" s="4">
        <f t="shared" si="66"/>
        <v>0</v>
      </c>
      <c r="Z306" s="6">
        <v>106.45827662069624</v>
      </c>
      <c r="AA306" s="5">
        <v>89.095563148816709</v>
      </c>
      <c r="AB306" s="3">
        <f t="shared" si="67"/>
        <v>83.690593138435148</v>
      </c>
      <c r="AC306" s="4">
        <f t="shared" si="59"/>
        <v>0</v>
      </c>
      <c r="AD306" s="3">
        <f t="shared" si="60"/>
        <v>2</v>
      </c>
      <c r="AE306" s="2">
        <v>1</v>
      </c>
      <c r="AF306" s="1" t="str">
        <f t="shared" si="61"/>
        <v>14627</v>
      </c>
    </row>
    <row r="307" spans="1:32" ht="18" x14ac:dyDescent="0.2">
      <c r="A307" s="16" t="s">
        <v>274</v>
      </c>
      <c r="B307" s="16" t="s">
        <v>273</v>
      </c>
      <c r="C307" s="11">
        <v>7626</v>
      </c>
      <c r="D307" s="11">
        <v>7409</v>
      </c>
      <c r="E307" s="11">
        <v>-217</v>
      </c>
      <c r="F307" s="15">
        <v>1.9652432969215492</v>
      </c>
      <c r="G307" s="14">
        <f t="shared" si="56"/>
        <v>-110.4188984335523</v>
      </c>
      <c r="H307" s="4">
        <f t="shared" si="57"/>
        <v>0</v>
      </c>
      <c r="I307" s="11">
        <v>4679</v>
      </c>
      <c r="J307" s="11">
        <v>4694</v>
      </c>
      <c r="K307" s="23">
        <f t="shared" si="62"/>
        <v>15</v>
      </c>
      <c r="L307" s="25">
        <f t="shared" si="63"/>
        <v>-0.13584631084711168</v>
      </c>
      <c r="M307" s="4">
        <f t="shared" si="64"/>
        <v>0</v>
      </c>
      <c r="N307" s="11">
        <v>580</v>
      </c>
      <c r="O307" s="12">
        <v>0.12364101470901727</v>
      </c>
      <c r="P307" s="11">
        <v>7916</v>
      </c>
      <c r="Q307" s="11">
        <v>-257.98332491157151</v>
      </c>
      <c r="R307" s="11">
        <v>40.333333333333336</v>
      </c>
      <c r="S307" s="11">
        <v>0</v>
      </c>
      <c r="T307" s="23">
        <f t="shared" si="58"/>
        <v>878.31665824490494</v>
      </c>
      <c r="U307" s="22">
        <f t="shared" si="69"/>
        <v>0.18711475463248933</v>
      </c>
      <c r="V307" s="4">
        <f t="shared" si="65"/>
        <v>0</v>
      </c>
      <c r="W307" s="9">
        <v>4.83</v>
      </c>
      <c r="X307" s="20">
        <f t="shared" si="68"/>
        <v>90.254873408086979</v>
      </c>
      <c r="Y307" s="4">
        <f t="shared" si="66"/>
        <v>0</v>
      </c>
      <c r="Z307" s="6">
        <v>90.068728456704108</v>
      </c>
      <c r="AA307" s="5">
        <v>89.095563148816709</v>
      </c>
      <c r="AB307" s="3">
        <f t="shared" si="67"/>
        <v>98.919530313614672</v>
      </c>
      <c r="AC307" s="4">
        <f t="shared" si="59"/>
        <v>0</v>
      </c>
      <c r="AD307" s="3">
        <f t="shared" si="60"/>
        <v>0</v>
      </c>
      <c r="AE307" s="2">
        <v>1</v>
      </c>
      <c r="AF307" s="1" t="str">
        <f t="shared" si="61"/>
        <v>14627</v>
      </c>
    </row>
    <row r="308" spans="1:32" ht="18" x14ac:dyDescent="0.2">
      <c r="A308" s="16" t="s">
        <v>272</v>
      </c>
      <c r="B308" s="16" t="s">
        <v>271</v>
      </c>
      <c r="C308" s="11">
        <v>18537</v>
      </c>
      <c r="D308" s="11">
        <v>18352</v>
      </c>
      <c r="E308" s="11">
        <v>-185</v>
      </c>
      <c r="F308" s="15">
        <v>2.0606226704670028</v>
      </c>
      <c r="G308" s="14">
        <f t="shared" si="56"/>
        <v>-89.778688088524774</v>
      </c>
      <c r="H308" s="4">
        <f t="shared" si="57"/>
        <v>0</v>
      </c>
      <c r="I308" s="11">
        <v>10611</v>
      </c>
      <c r="J308" s="11">
        <v>10718</v>
      </c>
      <c r="K308" s="23">
        <f t="shared" si="62"/>
        <v>107</v>
      </c>
      <c r="L308" s="25">
        <f t="shared" si="63"/>
        <v>-1.1918195985944287</v>
      </c>
      <c r="M308" s="4">
        <f t="shared" si="64"/>
        <v>0</v>
      </c>
      <c r="N308" s="11">
        <v>1091</v>
      </c>
      <c r="O308" s="12">
        <v>0.10323618470855413</v>
      </c>
      <c r="P308" s="11">
        <v>18797</v>
      </c>
      <c r="Q308" s="11">
        <v>-215.95414161834336</v>
      </c>
      <c r="R308" s="11">
        <v>197.66666666666666</v>
      </c>
      <c r="S308" s="11">
        <v>53.666666666666664</v>
      </c>
      <c r="T308" s="23">
        <f t="shared" si="58"/>
        <v>1450.9541416183433</v>
      </c>
      <c r="U308" s="22">
        <f t="shared" si="69"/>
        <v>0.13537545639282919</v>
      </c>
      <c r="V308" s="4">
        <f t="shared" si="65"/>
        <v>0</v>
      </c>
      <c r="W308" s="9">
        <v>5</v>
      </c>
      <c r="X308" s="20">
        <f t="shared" si="68"/>
        <v>93.431545971104526</v>
      </c>
      <c r="Y308" s="4">
        <f t="shared" si="66"/>
        <v>0</v>
      </c>
      <c r="Z308" s="6">
        <v>92.229258585189584</v>
      </c>
      <c r="AA308" s="5">
        <v>98.38019395314474</v>
      </c>
      <c r="AB308" s="3">
        <f t="shared" si="67"/>
        <v>106.66918010868937</v>
      </c>
      <c r="AC308" s="4">
        <f t="shared" si="59"/>
        <v>1</v>
      </c>
      <c r="AD308" s="3">
        <f t="shared" si="60"/>
        <v>1</v>
      </c>
      <c r="AE308" s="2">
        <v>1</v>
      </c>
      <c r="AF308" s="1" t="str">
        <f t="shared" si="61"/>
        <v>14627</v>
      </c>
    </row>
    <row r="309" spans="1:32" ht="18" x14ac:dyDescent="0.2">
      <c r="A309" s="16" t="s">
        <v>270</v>
      </c>
      <c r="B309" s="16" t="s">
        <v>269</v>
      </c>
      <c r="C309" s="11">
        <v>2160</v>
      </c>
      <c r="D309" s="11">
        <v>2072</v>
      </c>
      <c r="E309" s="11">
        <v>-88</v>
      </c>
      <c r="F309" s="15">
        <v>2.3176593521421109</v>
      </c>
      <c r="G309" s="14">
        <f t="shared" si="56"/>
        <v>-37.969341749323711</v>
      </c>
      <c r="H309" s="4">
        <f t="shared" si="57"/>
        <v>0</v>
      </c>
      <c r="I309" s="11">
        <v>1056</v>
      </c>
      <c r="J309" s="11">
        <v>1069</v>
      </c>
      <c r="K309" s="23">
        <f t="shared" si="62"/>
        <v>13</v>
      </c>
      <c r="L309" s="25">
        <f t="shared" si="63"/>
        <v>-0.34238149520281186</v>
      </c>
      <c r="M309" s="4">
        <f t="shared" si="64"/>
        <v>0</v>
      </c>
      <c r="N309" s="11">
        <v>76</v>
      </c>
      <c r="O309" s="12">
        <v>7.2174738841405503E-2</v>
      </c>
      <c r="P309" s="11">
        <v>2218</v>
      </c>
      <c r="Q309" s="11">
        <v>-62.994589720468888</v>
      </c>
      <c r="R309" s="11">
        <v>13.666666666666666</v>
      </c>
      <c r="S309" s="11">
        <v>0</v>
      </c>
      <c r="T309" s="23">
        <f t="shared" si="58"/>
        <v>152.66125638713555</v>
      </c>
      <c r="U309" s="22">
        <f t="shared" si="69"/>
        <v>0.14280753637711463</v>
      </c>
      <c r="V309" s="4">
        <f t="shared" si="65"/>
        <v>0</v>
      </c>
      <c r="W309" s="9">
        <v>4.83</v>
      </c>
      <c r="X309" s="20">
        <f t="shared" si="68"/>
        <v>90.254873408086979</v>
      </c>
      <c r="Y309" s="4">
        <f t="shared" si="66"/>
        <v>0</v>
      </c>
      <c r="Z309" s="6">
        <v>95.430193498769412</v>
      </c>
      <c r="AA309" s="5">
        <v>89.095563148816709</v>
      </c>
      <c r="AB309" s="3">
        <f t="shared" si="67"/>
        <v>93.362027134489267</v>
      </c>
      <c r="AC309" s="4">
        <f t="shared" si="59"/>
        <v>0</v>
      </c>
      <c r="AD309" s="3">
        <f t="shared" si="60"/>
        <v>0</v>
      </c>
      <c r="AE309" s="2">
        <v>1</v>
      </c>
      <c r="AF309" s="1" t="str">
        <f t="shared" si="61"/>
        <v>14627</v>
      </c>
    </row>
    <row r="310" spans="1:32" ht="18" x14ac:dyDescent="0.2">
      <c r="A310" s="16" t="s">
        <v>268</v>
      </c>
      <c r="B310" s="16" t="s">
        <v>267</v>
      </c>
      <c r="C310" s="11">
        <v>2752</v>
      </c>
      <c r="D310" s="11">
        <v>2787</v>
      </c>
      <c r="E310" s="11">
        <v>35</v>
      </c>
      <c r="F310" s="15">
        <v>2.2796052631578947</v>
      </c>
      <c r="G310" s="14">
        <f t="shared" si="56"/>
        <v>15.353535353535355</v>
      </c>
      <c r="H310" s="4">
        <f t="shared" si="57"/>
        <v>1</v>
      </c>
      <c r="I310" s="11">
        <v>1392</v>
      </c>
      <c r="J310" s="11">
        <v>1401</v>
      </c>
      <c r="K310" s="23">
        <f t="shared" si="62"/>
        <v>9</v>
      </c>
      <c r="L310" s="25">
        <f t="shared" si="63"/>
        <v>0.58618421052631575</v>
      </c>
      <c r="M310" s="4">
        <f t="shared" si="64"/>
        <v>1</v>
      </c>
      <c r="N310" s="11">
        <v>130</v>
      </c>
      <c r="O310" s="12">
        <v>9.420289855072464E-2</v>
      </c>
      <c r="P310" s="11">
        <v>2772</v>
      </c>
      <c r="Q310" s="11">
        <v>6.5800865800865802</v>
      </c>
      <c r="R310" s="11">
        <v>16.666666666666664</v>
      </c>
      <c r="S310" s="11">
        <v>0</v>
      </c>
      <c r="T310" s="23">
        <f t="shared" si="58"/>
        <v>140.08658008658008</v>
      </c>
      <c r="U310" s="22">
        <f t="shared" si="69"/>
        <v>9.9990421189564652E-2</v>
      </c>
      <c r="V310" s="4">
        <f t="shared" si="65"/>
        <v>0</v>
      </c>
      <c r="W310" s="9">
        <v>5</v>
      </c>
      <c r="X310" s="20">
        <f t="shared" si="68"/>
        <v>93.431545971104526</v>
      </c>
      <c r="Y310" s="4">
        <f t="shared" si="66"/>
        <v>0</v>
      </c>
      <c r="Z310" s="6">
        <v>92.392774561294928</v>
      </c>
      <c r="AA310" s="5">
        <v>95.305812892108975</v>
      </c>
      <c r="AB310" s="3">
        <f t="shared" si="67"/>
        <v>103.15288543356979</v>
      </c>
      <c r="AC310" s="4">
        <f t="shared" si="59"/>
        <v>1</v>
      </c>
      <c r="AD310" s="3">
        <f t="shared" si="60"/>
        <v>3</v>
      </c>
      <c r="AE310" s="2">
        <v>1</v>
      </c>
      <c r="AF310" s="1" t="str">
        <f t="shared" si="61"/>
        <v>14627</v>
      </c>
    </row>
    <row r="311" spans="1:32" ht="18" x14ac:dyDescent="0.2">
      <c r="A311" s="16" t="s">
        <v>266</v>
      </c>
      <c r="B311" s="16" t="s">
        <v>265</v>
      </c>
      <c r="C311" s="11">
        <v>10203</v>
      </c>
      <c r="D311" s="11">
        <v>10283</v>
      </c>
      <c r="E311" s="11">
        <v>80</v>
      </c>
      <c r="F311" s="15">
        <v>2.3537540304007369</v>
      </c>
      <c r="G311" s="14">
        <f t="shared" si="56"/>
        <v>33.988258317025441</v>
      </c>
      <c r="H311" s="4">
        <f t="shared" si="57"/>
        <v>1</v>
      </c>
      <c r="I311" s="11">
        <v>4913</v>
      </c>
      <c r="J311" s="11">
        <v>5042</v>
      </c>
      <c r="K311" s="23">
        <f t="shared" si="62"/>
        <v>129</v>
      </c>
      <c r="L311" s="25">
        <f t="shared" si="63"/>
        <v>3.7954283740211885</v>
      </c>
      <c r="M311" s="4">
        <f t="shared" si="64"/>
        <v>0</v>
      </c>
      <c r="N311" s="11">
        <v>420</v>
      </c>
      <c r="O311" s="12">
        <v>8.608321377331421E-2</v>
      </c>
      <c r="P311" s="11">
        <v>10220</v>
      </c>
      <c r="Q311" s="11">
        <v>26.765753424657536</v>
      </c>
      <c r="R311" s="11">
        <v>182</v>
      </c>
      <c r="S311" s="11">
        <v>8.3333333333333339</v>
      </c>
      <c r="T311" s="23">
        <f t="shared" si="58"/>
        <v>566.9009132420091</v>
      </c>
      <c r="U311" s="22">
        <f t="shared" si="69"/>
        <v>0.1124357225787404</v>
      </c>
      <c r="V311" s="4">
        <f t="shared" si="65"/>
        <v>0</v>
      </c>
      <c r="W311" s="9">
        <v>5.18</v>
      </c>
      <c r="X311" s="20">
        <f t="shared" si="68"/>
        <v>96.795081626064288</v>
      </c>
      <c r="Y311" s="4">
        <f t="shared" si="66"/>
        <v>0</v>
      </c>
      <c r="Z311" s="6">
        <v>109.01967670612271</v>
      </c>
      <c r="AA311" s="5">
        <v>111.47705727315713</v>
      </c>
      <c r="AB311" s="3">
        <f t="shared" si="67"/>
        <v>102.25407067905606</v>
      </c>
      <c r="AC311" s="4">
        <f t="shared" si="59"/>
        <v>1</v>
      </c>
      <c r="AD311" s="3">
        <f t="shared" si="60"/>
        <v>2</v>
      </c>
      <c r="AE311" s="2">
        <v>1</v>
      </c>
      <c r="AF311" s="1" t="str">
        <f t="shared" si="61"/>
        <v>14627</v>
      </c>
    </row>
    <row r="312" spans="1:32" ht="18" x14ac:dyDescent="0.2">
      <c r="A312" s="16" t="s">
        <v>264</v>
      </c>
      <c r="B312" s="16" t="s">
        <v>263</v>
      </c>
      <c r="C312" s="11">
        <v>2676</v>
      </c>
      <c r="D312" s="11">
        <v>2614</v>
      </c>
      <c r="E312" s="11">
        <v>-62</v>
      </c>
      <c r="F312" s="15">
        <v>2.410211267605634</v>
      </c>
      <c r="G312" s="14">
        <f t="shared" si="56"/>
        <v>-25.723886048210371</v>
      </c>
      <c r="H312" s="4">
        <f t="shared" si="57"/>
        <v>0</v>
      </c>
      <c r="I312" s="11">
        <v>1249</v>
      </c>
      <c r="J312" s="11">
        <v>1256</v>
      </c>
      <c r="K312" s="23">
        <f t="shared" si="62"/>
        <v>7</v>
      </c>
      <c r="L312" s="25">
        <f t="shared" si="63"/>
        <v>-0.27212062698773287</v>
      </c>
      <c r="M312" s="4">
        <f t="shared" si="64"/>
        <v>0</v>
      </c>
      <c r="N312" s="11">
        <v>66</v>
      </c>
      <c r="O312" s="12">
        <v>5.3311793214862679E-2</v>
      </c>
      <c r="P312" s="11">
        <v>2738</v>
      </c>
      <c r="Q312" s="11">
        <v>-51.447772096420742</v>
      </c>
      <c r="R312" s="11">
        <v>15.666666666666666</v>
      </c>
      <c r="S312" s="11">
        <v>1</v>
      </c>
      <c r="T312" s="23">
        <f t="shared" si="58"/>
        <v>132.11443876308741</v>
      </c>
      <c r="U312" s="22">
        <f t="shared" si="69"/>
        <v>0.10518665506615239</v>
      </c>
      <c r="V312" s="4">
        <f t="shared" si="65"/>
        <v>0</v>
      </c>
      <c r="W312" s="9">
        <v>5</v>
      </c>
      <c r="X312" s="20">
        <f t="shared" si="68"/>
        <v>93.431545971104526</v>
      </c>
      <c r="Y312" s="4">
        <f t="shared" si="66"/>
        <v>0</v>
      </c>
      <c r="Z312" s="6">
        <v>91.947857074898479</v>
      </c>
      <c r="AA312" s="5">
        <v>97.611598687885802</v>
      </c>
      <c r="AB312" s="3">
        <f t="shared" si="67"/>
        <v>106.15973204070843</v>
      </c>
      <c r="AC312" s="4">
        <f t="shared" si="59"/>
        <v>1</v>
      </c>
      <c r="AD312" s="3">
        <f t="shared" si="60"/>
        <v>1</v>
      </c>
      <c r="AE312" s="2">
        <v>1</v>
      </c>
      <c r="AF312" s="1" t="str">
        <f t="shared" si="61"/>
        <v>14627</v>
      </c>
    </row>
    <row r="313" spans="1:32" ht="18" x14ac:dyDescent="0.2">
      <c r="A313" s="16" t="s">
        <v>262</v>
      </c>
      <c r="B313" s="16" t="s">
        <v>261</v>
      </c>
      <c r="C313" s="11">
        <v>5264</v>
      </c>
      <c r="D313" s="11">
        <v>5074</v>
      </c>
      <c r="E313" s="11">
        <v>-190</v>
      </c>
      <c r="F313" s="15">
        <v>2.1281545741324921</v>
      </c>
      <c r="G313" s="14">
        <f t="shared" si="56"/>
        <v>-89.279229201408185</v>
      </c>
      <c r="H313" s="4">
        <f t="shared" si="57"/>
        <v>0</v>
      </c>
      <c r="I313" s="11">
        <v>2958</v>
      </c>
      <c r="J313" s="11">
        <v>2965</v>
      </c>
      <c r="K313" s="23">
        <f t="shared" si="62"/>
        <v>7</v>
      </c>
      <c r="L313" s="25">
        <f t="shared" si="63"/>
        <v>-7.8405694836460246E-2</v>
      </c>
      <c r="M313" s="4">
        <f t="shared" si="64"/>
        <v>0</v>
      </c>
      <c r="N313" s="11">
        <v>332</v>
      </c>
      <c r="O313" s="12">
        <v>0.11242803928208601</v>
      </c>
      <c r="P313" s="11">
        <v>5397</v>
      </c>
      <c r="Q313" s="11">
        <v>-151.77468964239392</v>
      </c>
      <c r="R313" s="11">
        <v>14</v>
      </c>
      <c r="S313" s="11">
        <v>3</v>
      </c>
      <c r="T313" s="23">
        <f t="shared" si="58"/>
        <v>494.77468964239392</v>
      </c>
      <c r="U313" s="22">
        <f t="shared" si="69"/>
        <v>0.16687173343756961</v>
      </c>
      <c r="V313" s="4">
        <f t="shared" si="65"/>
        <v>0</v>
      </c>
      <c r="W313" s="9">
        <v>4.6100000000000003</v>
      </c>
      <c r="X313" s="20">
        <f t="shared" si="68"/>
        <v>86.143885385358388</v>
      </c>
      <c r="Y313" s="4">
        <f t="shared" si="66"/>
        <v>0</v>
      </c>
      <c r="Z313" s="6">
        <v>89.607901027604626</v>
      </c>
      <c r="AA313" s="5">
        <v>99.210276839624427</v>
      </c>
      <c r="AB313" s="3">
        <f t="shared" si="67"/>
        <v>110.71599234208341</v>
      </c>
      <c r="AC313" s="4">
        <f t="shared" si="59"/>
        <v>1</v>
      </c>
      <c r="AD313" s="3">
        <f t="shared" si="60"/>
        <v>1</v>
      </c>
      <c r="AE313" s="2">
        <v>1</v>
      </c>
      <c r="AF313" s="1" t="str">
        <f t="shared" si="61"/>
        <v>14627</v>
      </c>
    </row>
    <row r="314" spans="1:32" ht="18" x14ac:dyDescent="0.2">
      <c r="A314" s="16" t="s">
        <v>260</v>
      </c>
      <c r="B314" s="16" t="s">
        <v>259</v>
      </c>
      <c r="C314" s="11">
        <v>27098</v>
      </c>
      <c r="D314" s="11">
        <v>27936</v>
      </c>
      <c r="E314" s="11">
        <v>838</v>
      </c>
      <c r="F314" s="15">
        <v>1.8423561457269322</v>
      </c>
      <c r="G314" s="14">
        <f t="shared" si="56"/>
        <v>454.85233783034562</v>
      </c>
      <c r="H314" s="4">
        <f t="shared" si="57"/>
        <v>1</v>
      </c>
      <c r="I314" s="11">
        <v>17729</v>
      </c>
      <c r="J314" s="11">
        <v>17787</v>
      </c>
      <c r="K314" s="23">
        <f t="shared" si="62"/>
        <v>58</v>
      </c>
      <c r="L314" s="25">
        <f t="shared" si="63"/>
        <v>0.12751390984744876</v>
      </c>
      <c r="M314" s="4">
        <f t="shared" si="64"/>
        <v>1</v>
      </c>
      <c r="N314" s="11">
        <v>2454</v>
      </c>
      <c r="O314" s="12">
        <v>0.13844851904090269</v>
      </c>
      <c r="P314" s="11">
        <v>27055</v>
      </c>
      <c r="Q314" s="11">
        <v>478.19201626316766</v>
      </c>
      <c r="R314" s="11">
        <v>134</v>
      </c>
      <c r="S314" s="11">
        <v>62.333333333333336</v>
      </c>
      <c r="T314" s="23">
        <f t="shared" si="58"/>
        <v>2047.474650403499</v>
      </c>
      <c r="U314" s="22">
        <f t="shared" si="69"/>
        <v>0.11511073539121262</v>
      </c>
      <c r="V314" s="4">
        <f t="shared" si="65"/>
        <v>0</v>
      </c>
      <c r="W314" s="9">
        <v>5.18</v>
      </c>
      <c r="X314" s="20">
        <f t="shared" si="68"/>
        <v>96.795081626064288</v>
      </c>
      <c r="Y314" s="4">
        <f t="shared" si="66"/>
        <v>0</v>
      </c>
      <c r="Z314" s="6">
        <v>91.080539836733521</v>
      </c>
      <c r="AA314" s="5">
        <v>96.507281010761758</v>
      </c>
      <c r="AB314" s="3">
        <f t="shared" si="67"/>
        <v>105.95817853490543</v>
      </c>
      <c r="AC314" s="4">
        <f t="shared" si="59"/>
        <v>1</v>
      </c>
      <c r="AD314" s="3">
        <f t="shared" si="60"/>
        <v>3</v>
      </c>
      <c r="AE314" s="2">
        <v>1</v>
      </c>
      <c r="AF314" s="1" t="str">
        <f t="shared" si="61"/>
        <v>14627</v>
      </c>
    </row>
    <row r="315" spans="1:32" ht="18" x14ac:dyDescent="0.2">
      <c r="A315" s="16" t="s">
        <v>258</v>
      </c>
      <c r="B315" s="16" t="s">
        <v>257</v>
      </c>
      <c r="C315" s="11">
        <v>8294</v>
      </c>
      <c r="D315" s="11">
        <v>8310</v>
      </c>
      <c r="E315" s="11">
        <v>16</v>
      </c>
      <c r="F315" s="15">
        <v>2.3460217515741273</v>
      </c>
      <c r="G315" s="14">
        <f t="shared" si="56"/>
        <v>6.8200561180919843</v>
      </c>
      <c r="H315" s="4">
        <f t="shared" si="57"/>
        <v>1</v>
      </c>
      <c r="I315" s="11">
        <v>3804</v>
      </c>
      <c r="J315" s="11">
        <v>3863</v>
      </c>
      <c r="K315" s="23">
        <f t="shared" si="62"/>
        <v>59</v>
      </c>
      <c r="L315" s="25">
        <f t="shared" si="63"/>
        <v>8.6509552089295951</v>
      </c>
      <c r="M315" s="4">
        <f t="shared" si="64"/>
        <v>0</v>
      </c>
      <c r="N315" s="11">
        <v>155</v>
      </c>
      <c r="O315" s="12">
        <v>4.1466024612092027E-2</v>
      </c>
      <c r="P315" s="11">
        <v>8197</v>
      </c>
      <c r="Q315" s="11">
        <v>48.166646334024641</v>
      </c>
      <c r="R315" s="11">
        <v>133.66666666666666</v>
      </c>
      <c r="S315" s="11">
        <v>4</v>
      </c>
      <c r="T315" s="23">
        <f t="shared" si="58"/>
        <v>236.50002033264201</v>
      </c>
      <c r="U315" s="22">
        <f t="shared" si="69"/>
        <v>6.1221853567859696E-2</v>
      </c>
      <c r="V315" s="4">
        <f t="shared" si="65"/>
        <v>0</v>
      </c>
      <c r="W315" s="9">
        <v>7</v>
      </c>
      <c r="X315" s="20">
        <f t="shared" si="68"/>
        <v>130.80416435954635</v>
      </c>
      <c r="Y315" s="4">
        <f t="shared" si="66"/>
        <v>1</v>
      </c>
      <c r="Z315" s="6">
        <v>134.02644607663012</v>
      </c>
      <c r="AA315" s="5">
        <v>138.80830490576517</v>
      </c>
      <c r="AB315" s="3">
        <f t="shared" si="67"/>
        <v>103.56784721904884</v>
      </c>
      <c r="AC315" s="4">
        <f t="shared" si="59"/>
        <v>1</v>
      </c>
      <c r="AD315" s="3">
        <f t="shared" si="60"/>
        <v>3</v>
      </c>
      <c r="AE315" s="2">
        <v>1</v>
      </c>
      <c r="AF315" s="1" t="str">
        <f t="shared" si="61"/>
        <v>14627</v>
      </c>
    </row>
    <row r="316" spans="1:32" ht="18" x14ac:dyDescent="0.2">
      <c r="A316" s="16" t="s">
        <v>256</v>
      </c>
      <c r="B316" s="16" t="s">
        <v>255</v>
      </c>
      <c r="C316" s="11">
        <v>3951</v>
      </c>
      <c r="D316" s="11">
        <v>4460</v>
      </c>
      <c r="E316" s="11">
        <v>509</v>
      </c>
      <c r="F316" s="15">
        <v>2.2408759124087592</v>
      </c>
      <c r="G316" s="14">
        <f t="shared" si="56"/>
        <v>227.14332247557002</v>
      </c>
      <c r="H316" s="4">
        <f t="shared" si="57"/>
        <v>1</v>
      </c>
      <c r="I316" s="11">
        <v>1960</v>
      </c>
      <c r="J316" s="11">
        <v>1994</v>
      </c>
      <c r="K316" s="23">
        <f t="shared" si="62"/>
        <v>34</v>
      </c>
      <c r="L316" s="25">
        <f t="shared" si="63"/>
        <v>0.14968522794086014</v>
      </c>
      <c r="M316" s="4">
        <f t="shared" si="64"/>
        <v>1</v>
      </c>
      <c r="N316" s="11">
        <v>128</v>
      </c>
      <c r="O316" s="12">
        <v>6.5809768637532129E-2</v>
      </c>
      <c r="P316" s="11">
        <v>3991</v>
      </c>
      <c r="Q316" s="11">
        <v>209.29315960912052</v>
      </c>
      <c r="R316" s="11">
        <v>45</v>
      </c>
      <c r="S316" s="11">
        <v>1</v>
      </c>
      <c r="T316" s="23">
        <f t="shared" si="58"/>
        <v>-37.293159609120522</v>
      </c>
      <c r="U316" s="22">
        <f t="shared" si="69"/>
        <v>-1.8702687868164754E-2</v>
      </c>
      <c r="V316" s="4">
        <f t="shared" si="65"/>
        <v>1</v>
      </c>
      <c r="W316" s="9">
        <v>5</v>
      </c>
      <c r="X316" s="20">
        <f t="shared" si="68"/>
        <v>93.431545971104526</v>
      </c>
      <c r="Y316" s="4">
        <f t="shared" si="66"/>
        <v>0</v>
      </c>
      <c r="Z316" s="6">
        <v>101.18488178521801</v>
      </c>
      <c r="AA316" s="5">
        <v>90.540522247503532</v>
      </c>
      <c r="AB316" s="3">
        <f t="shared" si="67"/>
        <v>89.480286629865404</v>
      </c>
      <c r="AC316" s="4">
        <f t="shared" si="59"/>
        <v>0</v>
      </c>
      <c r="AD316" s="3">
        <f t="shared" si="60"/>
        <v>3</v>
      </c>
      <c r="AE316" s="2">
        <v>1</v>
      </c>
      <c r="AF316" s="1" t="str">
        <f t="shared" si="61"/>
        <v>14627</v>
      </c>
    </row>
    <row r="317" spans="1:32" ht="18" x14ac:dyDescent="0.2">
      <c r="A317" s="16" t="s">
        <v>254</v>
      </c>
      <c r="B317" s="16" t="s">
        <v>253</v>
      </c>
      <c r="C317" s="11">
        <v>10854</v>
      </c>
      <c r="D317" s="11">
        <v>10820</v>
      </c>
      <c r="E317" s="11">
        <v>-34</v>
      </c>
      <c r="F317" s="15">
        <v>2.1214754731556584</v>
      </c>
      <c r="G317" s="14">
        <f t="shared" si="56"/>
        <v>-16.026581702321348</v>
      </c>
      <c r="H317" s="4">
        <f t="shared" si="57"/>
        <v>0</v>
      </c>
      <c r="I317" s="11">
        <v>5874</v>
      </c>
      <c r="J317" s="11">
        <v>5910</v>
      </c>
      <c r="K317" s="23">
        <f t="shared" si="62"/>
        <v>36</v>
      </c>
      <c r="L317" s="25">
        <f t="shared" si="63"/>
        <v>-2.246268148047168</v>
      </c>
      <c r="M317" s="4">
        <f t="shared" si="64"/>
        <v>0</v>
      </c>
      <c r="N317" s="11">
        <v>532</v>
      </c>
      <c r="O317" s="12">
        <v>9.0769493260535739E-2</v>
      </c>
      <c r="P317" s="11">
        <v>10985</v>
      </c>
      <c r="Q317" s="11">
        <v>-77.776058261265362</v>
      </c>
      <c r="R317" s="11">
        <v>61.333333333333329</v>
      </c>
      <c r="S317" s="11">
        <v>6.333333333333333</v>
      </c>
      <c r="T317" s="23">
        <f t="shared" si="58"/>
        <v>664.77605826126535</v>
      </c>
      <c r="U317" s="22">
        <f t="shared" si="69"/>
        <v>0.11248325858904659</v>
      </c>
      <c r="V317" s="4">
        <f t="shared" si="65"/>
        <v>0</v>
      </c>
      <c r="W317" s="9">
        <v>5.07</v>
      </c>
      <c r="X317" s="20">
        <f t="shared" si="68"/>
        <v>94.739587614699985</v>
      </c>
      <c r="Y317" s="4">
        <f t="shared" si="66"/>
        <v>0</v>
      </c>
      <c r="Z317" s="6">
        <v>94.683949938060067</v>
      </c>
      <c r="AA317" s="5">
        <v>94.270853251721903</v>
      </c>
      <c r="AB317" s="3">
        <f t="shared" si="67"/>
        <v>99.563709914290229</v>
      </c>
      <c r="AC317" s="4">
        <f t="shared" si="59"/>
        <v>0</v>
      </c>
      <c r="AD317" s="3">
        <f t="shared" si="60"/>
        <v>0</v>
      </c>
      <c r="AE317" s="2">
        <v>1</v>
      </c>
      <c r="AF317" s="1" t="str">
        <f t="shared" si="61"/>
        <v>14627</v>
      </c>
    </row>
    <row r="318" spans="1:32" ht="18" x14ac:dyDescent="0.2">
      <c r="A318" s="16" t="s">
        <v>252</v>
      </c>
      <c r="B318" s="16" t="s">
        <v>251</v>
      </c>
      <c r="C318" s="11">
        <v>5779</v>
      </c>
      <c r="D318" s="11">
        <v>5661</v>
      </c>
      <c r="E318" s="11">
        <v>-118</v>
      </c>
      <c r="F318" s="15">
        <v>2.0727272727272728</v>
      </c>
      <c r="G318" s="14">
        <f t="shared" si="56"/>
        <v>-56.929824561403507</v>
      </c>
      <c r="H318" s="4">
        <f t="shared" si="57"/>
        <v>0</v>
      </c>
      <c r="I318" s="11">
        <v>3105</v>
      </c>
      <c r="J318" s="11">
        <v>3111</v>
      </c>
      <c r="K318" s="23">
        <f t="shared" si="62"/>
        <v>6</v>
      </c>
      <c r="L318" s="25">
        <f t="shared" si="63"/>
        <v>-0.1053929121725732</v>
      </c>
      <c r="M318" s="4">
        <f t="shared" si="64"/>
        <v>0</v>
      </c>
      <c r="N318" s="11">
        <v>208</v>
      </c>
      <c r="O318" s="12">
        <v>6.636885768985322E-2</v>
      </c>
      <c r="P318" s="11">
        <v>5928</v>
      </c>
      <c r="Q318" s="11">
        <v>-128.81578947368422</v>
      </c>
      <c r="R318" s="11">
        <v>-2.666666666666667</v>
      </c>
      <c r="S318" s="11">
        <v>10</v>
      </c>
      <c r="T318" s="23">
        <f t="shared" si="58"/>
        <v>324.14912280701753</v>
      </c>
      <c r="U318" s="22">
        <f t="shared" si="69"/>
        <v>0.10419451070620943</v>
      </c>
      <c r="V318" s="4">
        <f t="shared" si="65"/>
        <v>0</v>
      </c>
      <c r="W318" s="9">
        <v>5.1750000000000007</v>
      </c>
      <c r="X318" s="20">
        <f t="shared" si="68"/>
        <v>96.701650080093202</v>
      </c>
      <c r="Y318" s="4">
        <f t="shared" si="66"/>
        <v>0</v>
      </c>
      <c r="Z318" s="6">
        <v>109.20623041205411</v>
      </c>
      <c r="AA318" s="5">
        <v>95.459531945160776</v>
      </c>
      <c r="AB318" s="3">
        <f t="shared" si="67"/>
        <v>87.412166489929518</v>
      </c>
      <c r="AC318" s="4">
        <f t="shared" si="59"/>
        <v>0</v>
      </c>
      <c r="AD318" s="3">
        <f t="shared" si="60"/>
        <v>0</v>
      </c>
      <c r="AE318" s="2">
        <v>1</v>
      </c>
      <c r="AF318" s="1" t="str">
        <f t="shared" si="61"/>
        <v>14627</v>
      </c>
    </row>
    <row r="319" spans="1:32" ht="18" x14ac:dyDescent="0.2">
      <c r="A319" s="16" t="s">
        <v>250</v>
      </c>
      <c r="B319" s="16" t="s">
        <v>249</v>
      </c>
      <c r="C319" s="11">
        <v>3296</v>
      </c>
      <c r="D319" s="11">
        <v>3240</v>
      </c>
      <c r="E319" s="11">
        <v>-56</v>
      </c>
      <c r="F319" s="15">
        <v>2.3501420454545454</v>
      </c>
      <c r="G319" s="14">
        <f t="shared" si="56"/>
        <v>-23.828346932608039</v>
      </c>
      <c r="H319" s="4">
        <f t="shared" si="57"/>
        <v>0</v>
      </c>
      <c r="I319" s="11">
        <v>1555</v>
      </c>
      <c r="J319" s="11">
        <v>1575</v>
      </c>
      <c r="K319" s="23">
        <f t="shared" si="62"/>
        <v>20</v>
      </c>
      <c r="L319" s="25">
        <f t="shared" si="63"/>
        <v>-0.83933644480519476</v>
      </c>
      <c r="M319" s="4">
        <f t="shared" si="64"/>
        <v>0</v>
      </c>
      <c r="N319" s="11">
        <v>128</v>
      </c>
      <c r="O319" s="12">
        <v>8.2103912764592682E-2</v>
      </c>
      <c r="P319" s="11">
        <v>3309</v>
      </c>
      <c r="Q319" s="11">
        <v>-29.359927470534906</v>
      </c>
      <c r="R319" s="11">
        <v>23.333333333333332</v>
      </c>
      <c r="S319" s="11">
        <v>5.333333333333333</v>
      </c>
      <c r="T319" s="23">
        <f t="shared" si="58"/>
        <v>175.3599274705349</v>
      </c>
      <c r="U319" s="22">
        <f t="shared" si="69"/>
        <v>0.11133963648922851</v>
      </c>
      <c r="V319" s="4">
        <f t="shared" si="65"/>
        <v>0</v>
      </c>
      <c r="W319" s="9">
        <v>5</v>
      </c>
      <c r="X319" s="20">
        <f t="shared" si="68"/>
        <v>93.431545971104526</v>
      </c>
      <c r="Y319" s="4">
        <f t="shared" si="66"/>
        <v>0</v>
      </c>
      <c r="Z319" s="6">
        <v>97.246516312344127</v>
      </c>
      <c r="AA319" s="5">
        <v>97.611598687885802</v>
      </c>
      <c r="AB319" s="3">
        <f t="shared" si="67"/>
        <v>100.37541948995795</v>
      </c>
      <c r="AC319" s="4">
        <f t="shared" si="59"/>
        <v>1</v>
      </c>
      <c r="AD319" s="3">
        <f t="shared" si="60"/>
        <v>1</v>
      </c>
      <c r="AE319" s="2">
        <v>1</v>
      </c>
      <c r="AF319" s="1" t="str">
        <f t="shared" si="61"/>
        <v>14627</v>
      </c>
    </row>
    <row r="320" spans="1:32" ht="18" x14ac:dyDescent="0.2">
      <c r="A320" s="16" t="s">
        <v>248</v>
      </c>
      <c r="B320" s="16" t="s">
        <v>247</v>
      </c>
      <c r="C320" s="11">
        <v>33280</v>
      </c>
      <c r="D320" s="11">
        <v>34055</v>
      </c>
      <c r="E320" s="11">
        <v>775</v>
      </c>
      <c r="F320" s="15">
        <v>2.1019309908198798</v>
      </c>
      <c r="G320" s="14">
        <f t="shared" si="56"/>
        <v>368.70858433734941</v>
      </c>
      <c r="H320" s="4">
        <f t="shared" si="57"/>
        <v>1</v>
      </c>
      <c r="I320" s="11">
        <v>17049</v>
      </c>
      <c r="J320" s="11">
        <v>17496</v>
      </c>
      <c r="K320" s="23">
        <f t="shared" si="62"/>
        <v>447</v>
      </c>
      <c r="L320" s="25">
        <f t="shared" si="63"/>
        <v>1.2123395521244984</v>
      </c>
      <c r="M320" s="4">
        <f t="shared" si="64"/>
        <v>0</v>
      </c>
      <c r="N320" s="11">
        <v>967</v>
      </c>
      <c r="O320" s="12">
        <v>5.6698915274113165E-2</v>
      </c>
      <c r="P320" s="11">
        <v>33200</v>
      </c>
      <c r="Q320" s="11">
        <v>406.7688253012048</v>
      </c>
      <c r="R320" s="11">
        <v>516.33333333333337</v>
      </c>
      <c r="S320" s="11">
        <v>39.666666666666664</v>
      </c>
      <c r="T320" s="23">
        <f t="shared" si="58"/>
        <v>1036.897841365462</v>
      </c>
      <c r="U320" s="22">
        <f t="shared" si="69"/>
        <v>5.9264851472648719E-2</v>
      </c>
      <c r="V320" s="4">
        <f t="shared" si="65"/>
        <v>0</v>
      </c>
      <c r="W320" s="9">
        <v>7.01</v>
      </c>
      <c r="X320" s="20">
        <f t="shared" si="68"/>
        <v>130.99102745148855</v>
      </c>
      <c r="Y320" s="4">
        <f t="shared" si="66"/>
        <v>1</v>
      </c>
      <c r="Z320" s="6">
        <v>129.47480807993878</v>
      </c>
      <c r="AA320" s="5">
        <v>137.92903192230895</v>
      </c>
      <c r="AB320" s="3">
        <f t="shared" si="67"/>
        <v>106.52962840242286</v>
      </c>
      <c r="AC320" s="4">
        <f t="shared" si="59"/>
        <v>1</v>
      </c>
      <c r="AD320" s="3">
        <f t="shared" si="60"/>
        <v>3</v>
      </c>
      <c r="AE320" s="2">
        <v>1</v>
      </c>
      <c r="AF320" s="1" t="str">
        <f t="shared" si="61"/>
        <v>14627</v>
      </c>
    </row>
    <row r="321" spans="1:32" ht="18" x14ac:dyDescent="0.2">
      <c r="A321" s="16" t="s">
        <v>246</v>
      </c>
      <c r="B321" s="16" t="s">
        <v>245</v>
      </c>
      <c r="C321" s="11">
        <v>7387</v>
      </c>
      <c r="D321" s="11">
        <v>7395</v>
      </c>
      <c r="E321" s="11">
        <v>8</v>
      </c>
      <c r="F321" s="15">
        <v>2.1763014092608572</v>
      </c>
      <c r="G321" s="14">
        <f t="shared" si="56"/>
        <v>3.6759614113915684</v>
      </c>
      <c r="H321" s="4">
        <f t="shared" si="57"/>
        <v>1</v>
      </c>
      <c r="I321" s="11">
        <v>3748</v>
      </c>
      <c r="J321" s="11">
        <v>3800</v>
      </c>
      <c r="K321" s="23">
        <f t="shared" si="62"/>
        <v>52</v>
      </c>
      <c r="L321" s="25">
        <f t="shared" si="63"/>
        <v>14.145959160195572</v>
      </c>
      <c r="M321" s="4">
        <f t="shared" si="64"/>
        <v>0</v>
      </c>
      <c r="N321" s="11">
        <v>188</v>
      </c>
      <c r="O321" s="12">
        <v>5.0146705788210191E-2</v>
      </c>
      <c r="P321" s="11">
        <v>7567</v>
      </c>
      <c r="Q321" s="11">
        <v>-79.033170344918716</v>
      </c>
      <c r="R321" s="11">
        <v>68</v>
      </c>
      <c r="S321" s="11">
        <v>1</v>
      </c>
      <c r="T321" s="23">
        <f t="shared" si="58"/>
        <v>334.03317034491874</v>
      </c>
      <c r="U321" s="22">
        <f t="shared" si="69"/>
        <v>8.7903465880241768E-2</v>
      </c>
      <c r="V321" s="4">
        <f t="shared" si="65"/>
        <v>0</v>
      </c>
      <c r="W321" s="9">
        <v>6</v>
      </c>
      <c r="X321" s="20">
        <f t="shared" si="68"/>
        <v>112.11785516532544</v>
      </c>
      <c r="Y321" s="4">
        <f t="shared" si="66"/>
        <v>1</v>
      </c>
      <c r="Z321" s="6">
        <v>103.88339445444899</v>
      </c>
      <c r="AA321" s="5">
        <v>123.59011865363809</v>
      </c>
      <c r="AB321" s="3">
        <f t="shared" si="67"/>
        <v>118.97004261622405</v>
      </c>
      <c r="AC321" s="4">
        <f t="shared" si="59"/>
        <v>1</v>
      </c>
      <c r="AD321" s="3">
        <f t="shared" si="60"/>
        <v>3</v>
      </c>
      <c r="AE321" s="2">
        <v>1</v>
      </c>
      <c r="AF321" s="1" t="str">
        <f t="shared" si="61"/>
        <v>14627</v>
      </c>
    </row>
    <row r="322" spans="1:32" ht="18" x14ac:dyDescent="0.2">
      <c r="A322" s="16" t="s">
        <v>244</v>
      </c>
      <c r="B322" s="16" t="s">
        <v>243</v>
      </c>
      <c r="C322" s="11">
        <v>31760</v>
      </c>
      <c r="D322" s="11">
        <v>30885</v>
      </c>
      <c r="E322" s="11">
        <v>-875</v>
      </c>
      <c r="F322" s="15">
        <v>1.8788036260754084</v>
      </c>
      <c r="G322" s="14">
        <f t="shared" si="56"/>
        <v>-465.72190294723259</v>
      </c>
      <c r="H322" s="4">
        <f t="shared" si="57"/>
        <v>0</v>
      </c>
      <c r="I322" s="11">
        <v>19753</v>
      </c>
      <c r="J322" s="11">
        <v>19449</v>
      </c>
      <c r="K322" s="23">
        <f t="shared" si="62"/>
        <v>-304</v>
      </c>
      <c r="L322" s="25">
        <f t="shared" si="63"/>
        <v>0.65275005980219902</v>
      </c>
      <c r="M322" s="4">
        <f t="shared" si="64"/>
        <v>0</v>
      </c>
      <c r="N322" s="11">
        <v>2214</v>
      </c>
      <c r="O322" s="12">
        <v>0.1111111111111111</v>
      </c>
      <c r="P322" s="11">
        <v>32539</v>
      </c>
      <c r="Q322" s="11">
        <v>-880.34745997111168</v>
      </c>
      <c r="R322" s="11">
        <v>8.3333333333333321</v>
      </c>
      <c r="S322" s="11">
        <v>486</v>
      </c>
      <c r="T322" s="23">
        <f t="shared" si="58"/>
        <v>2616.6807933044452</v>
      </c>
      <c r="U322" s="22">
        <f t="shared" si="69"/>
        <v>0.13454063413565967</v>
      </c>
      <c r="V322" s="4">
        <f t="shared" si="65"/>
        <v>0</v>
      </c>
      <c r="W322" s="9">
        <v>5</v>
      </c>
      <c r="X322" s="20">
        <f t="shared" si="68"/>
        <v>93.431545971104526</v>
      </c>
      <c r="Y322" s="4">
        <f t="shared" si="66"/>
        <v>0</v>
      </c>
      <c r="Z322" s="6">
        <v>90.44953496988964</v>
      </c>
      <c r="AA322" s="5">
        <v>92.538869937176784</v>
      </c>
      <c r="AB322" s="3">
        <f t="shared" si="67"/>
        <v>102.30994550495221</v>
      </c>
      <c r="AC322" s="4">
        <f t="shared" si="59"/>
        <v>1</v>
      </c>
      <c r="AD322" s="3">
        <f t="shared" si="60"/>
        <v>1</v>
      </c>
      <c r="AE322" s="2">
        <v>1</v>
      </c>
      <c r="AF322" s="1" t="str">
        <f t="shared" si="61"/>
        <v>14627</v>
      </c>
    </row>
    <row r="323" spans="1:32" ht="18" x14ac:dyDescent="0.2">
      <c r="A323" s="16" t="s">
        <v>242</v>
      </c>
      <c r="B323" s="16" t="s">
        <v>241</v>
      </c>
      <c r="C323" s="11">
        <v>2858</v>
      </c>
      <c r="D323" s="11">
        <v>2752</v>
      </c>
      <c r="E323" s="11">
        <v>-106</v>
      </c>
      <c r="F323" s="15">
        <v>2.2402745995423339</v>
      </c>
      <c r="G323" s="14">
        <f t="shared" si="56"/>
        <v>-47.31562819203269</v>
      </c>
      <c r="H323" s="4">
        <f t="shared" si="57"/>
        <v>0</v>
      </c>
      <c r="I323" s="11">
        <v>1483</v>
      </c>
      <c r="J323" s="11">
        <v>1494</v>
      </c>
      <c r="K323" s="23">
        <f t="shared" si="62"/>
        <v>11</v>
      </c>
      <c r="L323" s="25">
        <f t="shared" si="63"/>
        <v>-0.23248132636760069</v>
      </c>
      <c r="M323" s="4">
        <f t="shared" si="64"/>
        <v>0</v>
      </c>
      <c r="N323" s="11">
        <v>134</v>
      </c>
      <c r="O323" s="12">
        <v>9.0540540540540546E-2</v>
      </c>
      <c r="P323" s="11">
        <v>2937</v>
      </c>
      <c r="Q323" s="11">
        <v>-82.579162410623098</v>
      </c>
      <c r="R323" s="11">
        <v>15.666666666666666</v>
      </c>
      <c r="S323" s="11">
        <v>3</v>
      </c>
      <c r="T323" s="23">
        <f t="shared" si="58"/>
        <v>229.24582907728976</v>
      </c>
      <c r="U323" s="22">
        <f t="shared" si="69"/>
        <v>0.15344433003834657</v>
      </c>
      <c r="V323" s="4">
        <f t="shared" si="65"/>
        <v>0</v>
      </c>
      <c r="W323" s="9">
        <v>4.83</v>
      </c>
      <c r="X323" s="20">
        <f t="shared" si="68"/>
        <v>90.254873408086979</v>
      </c>
      <c r="Y323" s="4">
        <f t="shared" si="66"/>
        <v>0</v>
      </c>
      <c r="Z323" s="6">
        <v>95.653699399103061</v>
      </c>
      <c r="AA323" s="5">
        <v>89.095563148816709</v>
      </c>
      <c r="AB323" s="3">
        <f t="shared" si="67"/>
        <v>93.143875990699172</v>
      </c>
      <c r="AC323" s="4">
        <f t="shared" si="59"/>
        <v>0</v>
      </c>
      <c r="AD323" s="3">
        <f t="shared" si="60"/>
        <v>0</v>
      </c>
      <c r="AE323" s="2">
        <v>1</v>
      </c>
      <c r="AF323" s="1" t="str">
        <f t="shared" si="61"/>
        <v>14627</v>
      </c>
    </row>
    <row r="324" spans="1:32" ht="18" x14ac:dyDescent="0.2">
      <c r="A324" s="16" t="s">
        <v>240</v>
      </c>
      <c r="B324" s="16" t="s">
        <v>239</v>
      </c>
      <c r="C324" s="11">
        <v>1886</v>
      </c>
      <c r="D324" s="11">
        <v>1886</v>
      </c>
      <c r="E324" s="11">
        <v>0</v>
      </c>
      <c r="F324" s="15">
        <v>2.6101231190150478</v>
      </c>
      <c r="G324" s="14">
        <f t="shared" ref="G324:G387" si="70">E324/F324</f>
        <v>0</v>
      </c>
      <c r="H324" s="4">
        <f t="shared" ref="H324:H387" si="71">IF(G324&gt;0,1,0)</f>
        <v>0</v>
      </c>
      <c r="I324" s="11">
        <v>809</v>
      </c>
      <c r="J324" s="11">
        <v>824</v>
      </c>
      <c r="K324" s="23">
        <f t="shared" si="62"/>
        <v>15</v>
      </c>
      <c r="L324" s="25" t="str">
        <f t="shared" si="63"/>
        <v>-</v>
      </c>
      <c r="M324" s="4">
        <f t="shared" si="64"/>
        <v>0</v>
      </c>
      <c r="N324" s="11">
        <v>43</v>
      </c>
      <c r="O324" s="12">
        <v>5.3549190535491904E-2</v>
      </c>
      <c r="P324" s="11">
        <v>1908</v>
      </c>
      <c r="Q324" s="11">
        <v>-8.4287211740041936</v>
      </c>
      <c r="R324" s="11">
        <v>19</v>
      </c>
      <c r="S324" s="11">
        <v>0</v>
      </c>
      <c r="T324" s="23">
        <f t="shared" ref="T324:T387" si="72">(N324-Q324+R324-S324)</f>
        <v>70.428721174004195</v>
      </c>
      <c r="U324" s="22">
        <f t="shared" si="69"/>
        <v>8.5471748997577909E-2</v>
      </c>
      <c r="V324" s="4">
        <f t="shared" si="65"/>
        <v>0</v>
      </c>
      <c r="W324" s="9">
        <v>5</v>
      </c>
      <c r="X324" s="20">
        <f t="shared" si="68"/>
        <v>93.431545971104526</v>
      </c>
      <c r="Y324" s="4">
        <f t="shared" si="66"/>
        <v>0</v>
      </c>
      <c r="Z324" s="6">
        <v>98.448481762815916</v>
      </c>
      <c r="AA324" s="5">
        <v>97.611598687885802</v>
      </c>
      <c r="AB324" s="3">
        <f t="shared" si="67"/>
        <v>99.149927901431383</v>
      </c>
      <c r="AC324" s="4">
        <f t="shared" ref="AC324:AC387" si="73">IF(AB324&gt;100,1,0)</f>
        <v>0</v>
      </c>
      <c r="AD324" s="3">
        <f t="shared" ref="AD324:AD387" si="74">H324+M324+V324+Y324+AC324</f>
        <v>0</v>
      </c>
      <c r="AE324" s="2">
        <v>1</v>
      </c>
      <c r="AF324" s="1" t="str">
        <f t="shared" ref="AF324:AF387" si="75">LEFT(A324,5)</f>
        <v>14627</v>
      </c>
    </row>
    <row r="325" spans="1:32" ht="18" x14ac:dyDescent="0.2">
      <c r="A325" s="16" t="s">
        <v>238</v>
      </c>
      <c r="B325" s="16" t="s">
        <v>237</v>
      </c>
      <c r="C325" s="11">
        <v>3210</v>
      </c>
      <c r="D325" s="11">
        <v>3106</v>
      </c>
      <c r="E325" s="11">
        <v>-104</v>
      </c>
      <c r="F325" s="15">
        <v>2.3338108882521489</v>
      </c>
      <c r="G325" s="14">
        <f t="shared" si="70"/>
        <v>-44.562308164518114</v>
      </c>
      <c r="H325" s="4">
        <f t="shared" si="71"/>
        <v>0</v>
      </c>
      <c r="I325" s="11">
        <v>1554</v>
      </c>
      <c r="J325" s="11">
        <v>1575</v>
      </c>
      <c r="K325" s="23">
        <f t="shared" ref="K325:K388" si="76">J325-I325</f>
        <v>21</v>
      </c>
      <c r="L325" s="25">
        <f t="shared" ref="L325:L388" si="77">IF(G325=0,"-",K325/G325)</f>
        <v>-0.47125027551245313</v>
      </c>
      <c r="M325" s="4">
        <f t="shared" ref="M325:M388" si="78">IF(AND(G325&gt;=0,K325&gt;=0,G325&gt;K325),1,IF(AND(G325&gt;=0,K325&lt;=0),1,IF(AND(G325&lt;0,K325&lt;0,G325&gt;K325),1,0)))</f>
        <v>0</v>
      </c>
      <c r="N325" s="11">
        <v>105</v>
      </c>
      <c r="O325" s="12">
        <v>6.739409499358151E-2</v>
      </c>
      <c r="P325" s="11">
        <v>3258</v>
      </c>
      <c r="Q325" s="11">
        <v>-65.12952731737262</v>
      </c>
      <c r="R325" s="11">
        <v>22.333333333333332</v>
      </c>
      <c r="S325" s="11">
        <v>0</v>
      </c>
      <c r="T325" s="23">
        <f t="shared" si="72"/>
        <v>192.46286065070595</v>
      </c>
      <c r="U325" s="22">
        <f t="shared" si="69"/>
        <v>0.1221986416829879</v>
      </c>
      <c r="V325" s="4">
        <f t="shared" ref="V325:V388" si="79">IF(U325&lt;0.04,1,0)</f>
        <v>0</v>
      </c>
      <c r="W325" s="9">
        <v>4.83</v>
      </c>
      <c r="X325" s="20">
        <f t="shared" si="68"/>
        <v>90.254873408086979</v>
      </c>
      <c r="Y325" s="4">
        <f t="shared" ref="Y325:Y388" si="80">IF(X325&gt;=105,1,0)</f>
        <v>0</v>
      </c>
      <c r="Z325" s="6">
        <v>96.614546083971462</v>
      </c>
      <c r="AA325" s="5">
        <v>89.095563148816709</v>
      </c>
      <c r="AB325" s="3">
        <f t="shared" ref="AB325:AB388" si="81">(AA325*100/Z325)</f>
        <v>92.217545659615567</v>
      </c>
      <c r="AC325" s="4">
        <f t="shared" si="73"/>
        <v>0</v>
      </c>
      <c r="AD325" s="3">
        <f t="shared" si="74"/>
        <v>0</v>
      </c>
      <c r="AE325" s="2">
        <v>1</v>
      </c>
      <c r="AF325" s="1" t="str">
        <f t="shared" si="75"/>
        <v>14627</v>
      </c>
    </row>
    <row r="326" spans="1:32" ht="18" x14ac:dyDescent="0.2">
      <c r="A326" s="16" t="s">
        <v>236</v>
      </c>
      <c r="B326" s="16" t="s">
        <v>235</v>
      </c>
      <c r="C326" s="11">
        <v>3849</v>
      </c>
      <c r="D326" s="11">
        <v>3764</v>
      </c>
      <c r="E326" s="11">
        <v>-85</v>
      </c>
      <c r="F326" s="15">
        <v>2.1607341490545049</v>
      </c>
      <c r="G326" s="14">
        <f t="shared" si="70"/>
        <v>-39.338481338481337</v>
      </c>
      <c r="H326" s="4">
        <f t="shared" si="71"/>
        <v>0</v>
      </c>
      <c r="I326" s="11">
        <v>2054</v>
      </c>
      <c r="J326" s="11">
        <v>2065</v>
      </c>
      <c r="K326" s="23">
        <f t="shared" si="76"/>
        <v>11</v>
      </c>
      <c r="L326" s="25">
        <f t="shared" si="77"/>
        <v>-0.27962441928940657</v>
      </c>
      <c r="M326" s="4">
        <f t="shared" si="78"/>
        <v>0</v>
      </c>
      <c r="N326" s="11">
        <v>192</v>
      </c>
      <c r="O326" s="12">
        <v>9.3795798729848556E-2</v>
      </c>
      <c r="P326" s="11">
        <v>3885</v>
      </c>
      <c r="Q326" s="11">
        <v>-55.9994851994852</v>
      </c>
      <c r="R326" s="11">
        <v>20.666666666666664</v>
      </c>
      <c r="S326" s="11">
        <v>1.3333333333333333</v>
      </c>
      <c r="T326" s="23">
        <f t="shared" si="72"/>
        <v>267.33281853281858</v>
      </c>
      <c r="U326" s="22">
        <f t="shared" si="69"/>
        <v>0.12945899202557801</v>
      </c>
      <c r="V326" s="4">
        <f t="shared" si="79"/>
        <v>0</v>
      </c>
      <c r="W326" s="9">
        <v>4.7450000000000001</v>
      </c>
      <c r="X326" s="20">
        <f t="shared" ref="X326:X389" si="82">(W326*100/5.35151157784154)</f>
        <v>88.666537126578191</v>
      </c>
      <c r="Y326" s="4">
        <f t="shared" si="80"/>
        <v>0</v>
      </c>
      <c r="Z326" s="6">
        <v>97.762889985778429</v>
      </c>
      <c r="AA326" s="5">
        <v>93.87338189624586</v>
      </c>
      <c r="AB326" s="3">
        <f t="shared" si="81"/>
        <v>96.021488225134945</v>
      </c>
      <c r="AC326" s="4">
        <f t="shared" si="73"/>
        <v>0</v>
      </c>
      <c r="AD326" s="3">
        <f t="shared" si="74"/>
        <v>0</v>
      </c>
      <c r="AE326" s="2">
        <v>1</v>
      </c>
      <c r="AF326" s="1" t="str">
        <f t="shared" si="75"/>
        <v>14627</v>
      </c>
    </row>
    <row r="327" spans="1:32" ht="18" x14ac:dyDescent="0.2">
      <c r="A327" s="16" t="s">
        <v>234</v>
      </c>
      <c r="B327" s="16" t="s">
        <v>233</v>
      </c>
      <c r="C327" s="11">
        <v>3667</v>
      </c>
      <c r="D327" s="11">
        <v>3744</v>
      </c>
      <c r="E327" s="11">
        <v>77</v>
      </c>
      <c r="F327" s="15">
        <v>2.4178217821782177</v>
      </c>
      <c r="G327" s="14">
        <f t="shared" si="70"/>
        <v>31.846846846846848</v>
      </c>
      <c r="H327" s="4">
        <f t="shared" si="71"/>
        <v>1</v>
      </c>
      <c r="I327" s="11">
        <v>1684</v>
      </c>
      <c r="J327" s="11">
        <v>1727</v>
      </c>
      <c r="K327" s="23">
        <f t="shared" si="76"/>
        <v>43</v>
      </c>
      <c r="L327" s="25">
        <f t="shared" si="77"/>
        <v>1.3502121640735503</v>
      </c>
      <c r="M327" s="4">
        <f t="shared" si="78"/>
        <v>0</v>
      </c>
      <c r="N327" s="11">
        <v>116</v>
      </c>
      <c r="O327" s="12">
        <v>6.9253731343283581E-2</v>
      </c>
      <c r="P327" s="11">
        <v>3663</v>
      </c>
      <c r="Q327" s="11">
        <v>33.501228501228503</v>
      </c>
      <c r="R327" s="11">
        <v>57.666666666666664</v>
      </c>
      <c r="S327" s="11">
        <v>2</v>
      </c>
      <c r="T327" s="23">
        <f t="shared" si="72"/>
        <v>138.16543816543816</v>
      </c>
      <c r="U327" s="22">
        <f t="shared" si="69"/>
        <v>8.0003148908765587E-2</v>
      </c>
      <c r="V327" s="4">
        <f t="shared" si="79"/>
        <v>0</v>
      </c>
      <c r="W327" s="9">
        <v>5</v>
      </c>
      <c r="X327" s="20">
        <f t="shared" si="82"/>
        <v>93.431545971104526</v>
      </c>
      <c r="Y327" s="4">
        <f t="shared" si="80"/>
        <v>0</v>
      </c>
      <c r="Z327" s="6">
        <v>96.592298951923667</v>
      </c>
      <c r="AA327" s="5">
        <v>97.611598687885802</v>
      </c>
      <c r="AB327" s="3">
        <f t="shared" si="81"/>
        <v>101.05525983646943</v>
      </c>
      <c r="AC327" s="4">
        <f t="shared" si="73"/>
        <v>1</v>
      </c>
      <c r="AD327" s="3">
        <f t="shared" si="74"/>
        <v>2</v>
      </c>
      <c r="AE327" s="2">
        <v>1</v>
      </c>
      <c r="AF327" s="1" t="str">
        <f t="shared" si="75"/>
        <v>14627</v>
      </c>
    </row>
    <row r="328" spans="1:32" ht="18" x14ac:dyDescent="0.2">
      <c r="A328" s="16" t="s">
        <v>232</v>
      </c>
      <c r="B328" s="16" t="s">
        <v>231</v>
      </c>
      <c r="C328" s="11">
        <v>10077</v>
      </c>
      <c r="D328" s="11">
        <v>10246</v>
      </c>
      <c r="E328" s="11">
        <v>169</v>
      </c>
      <c r="F328" s="15">
        <v>2.157393375189435</v>
      </c>
      <c r="G328" s="14">
        <f t="shared" si="70"/>
        <v>78.335273457099845</v>
      </c>
      <c r="H328" s="4">
        <f t="shared" si="71"/>
        <v>1</v>
      </c>
      <c r="I328" s="11">
        <v>4957</v>
      </c>
      <c r="J328" s="11">
        <v>5079</v>
      </c>
      <c r="K328" s="23">
        <f t="shared" si="76"/>
        <v>122</v>
      </c>
      <c r="L328" s="25">
        <f t="shared" si="77"/>
        <v>1.5574082353438525</v>
      </c>
      <c r="M328" s="4">
        <f t="shared" si="78"/>
        <v>0</v>
      </c>
      <c r="N328" s="11">
        <v>193</v>
      </c>
      <c r="O328" s="12">
        <v>3.9703764657477887E-2</v>
      </c>
      <c r="P328" s="11">
        <v>9965</v>
      </c>
      <c r="Q328" s="11">
        <v>130.24977420973406</v>
      </c>
      <c r="R328" s="11">
        <v>162.33333333333334</v>
      </c>
      <c r="S328" s="11">
        <v>4.333333333333333</v>
      </c>
      <c r="T328" s="23">
        <f t="shared" si="72"/>
        <v>220.75022579026594</v>
      </c>
      <c r="U328" s="22">
        <f t="shared" si="69"/>
        <v>4.3463324628916312E-2</v>
      </c>
      <c r="V328" s="4">
        <f t="shared" si="79"/>
        <v>0</v>
      </c>
      <c r="W328" s="9">
        <v>6.1349999999999998</v>
      </c>
      <c r="X328" s="20">
        <f t="shared" si="82"/>
        <v>114.64050690654526</v>
      </c>
      <c r="Y328" s="4">
        <f t="shared" si="80"/>
        <v>1</v>
      </c>
      <c r="Z328" s="6">
        <v>117.29132295716882</v>
      </c>
      <c r="AA328" s="5">
        <v>109.94267980131009</v>
      </c>
      <c r="AB328" s="3">
        <f t="shared" si="81"/>
        <v>93.734708612211477</v>
      </c>
      <c r="AC328" s="4">
        <f t="shared" si="73"/>
        <v>0</v>
      </c>
      <c r="AD328" s="3">
        <f t="shared" si="74"/>
        <v>2</v>
      </c>
      <c r="AE328" s="2">
        <v>1</v>
      </c>
      <c r="AF328" s="1" t="str">
        <f t="shared" si="75"/>
        <v>14627</v>
      </c>
    </row>
    <row r="329" spans="1:32" ht="18" x14ac:dyDescent="0.2">
      <c r="A329" s="16" t="s">
        <v>230</v>
      </c>
      <c r="B329" s="16" t="s">
        <v>229</v>
      </c>
      <c r="C329" s="11">
        <v>1700</v>
      </c>
      <c r="D329" s="11">
        <v>1725</v>
      </c>
      <c r="E329" s="11">
        <v>25</v>
      </c>
      <c r="F329" s="15">
        <v>2.2356091030789824</v>
      </c>
      <c r="G329" s="14">
        <f t="shared" si="70"/>
        <v>11.182634730538924</v>
      </c>
      <c r="H329" s="4">
        <f t="shared" si="71"/>
        <v>1</v>
      </c>
      <c r="I329" s="11">
        <v>886</v>
      </c>
      <c r="J329" s="11">
        <v>891</v>
      </c>
      <c r="K329" s="23">
        <f t="shared" si="76"/>
        <v>5</v>
      </c>
      <c r="L329" s="25">
        <f t="shared" si="77"/>
        <v>0.44712182061579647</v>
      </c>
      <c r="M329" s="4">
        <f t="shared" si="78"/>
        <v>1</v>
      </c>
      <c r="N329" s="11">
        <v>114</v>
      </c>
      <c r="O329" s="12">
        <v>0.12939841089670828</v>
      </c>
      <c r="P329" s="11">
        <v>1670</v>
      </c>
      <c r="Q329" s="11">
        <v>24.601796407185631</v>
      </c>
      <c r="R329" s="11">
        <v>6.333333333333333</v>
      </c>
      <c r="S329" s="11">
        <v>1</v>
      </c>
      <c r="T329" s="23">
        <f t="shared" si="72"/>
        <v>94.731536926147697</v>
      </c>
      <c r="U329" s="22">
        <f t="shared" si="69"/>
        <v>0.10632046793058103</v>
      </c>
      <c r="V329" s="4">
        <f t="shared" si="79"/>
        <v>0</v>
      </c>
      <c r="W329" s="9">
        <v>4.83</v>
      </c>
      <c r="X329" s="20">
        <f t="shared" si="82"/>
        <v>90.254873408086979</v>
      </c>
      <c r="Y329" s="4">
        <f t="shared" si="80"/>
        <v>0</v>
      </c>
      <c r="Z329" s="6">
        <v>95.397074352425619</v>
      </c>
      <c r="AA329" s="5">
        <v>89.095563148816709</v>
      </c>
      <c r="AB329" s="3">
        <f t="shared" si="81"/>
        <v>93.394439770417677</v>
      </c>
      <c r="AC329" s="4">
        <f t="shared" si="73"/>
        <v>0</v>
      </c>
      <c r="AD329" s="3">
        <f t="shared" si="74"/>
        <v>2</v>
      </c>
      <c r="AE329" s="2">
        <v>1</v>
      </c>
      <c r="AF329" s="1" t="str">
        <f t="shared" si="75"/>
        <v>14627</v>
      </c>
    </row>
    <row r="330" spans="1:32" ht="18" x14ac:dyDescent="0.2">
      <c r="A330" s="16" t="s">
        <v>228</v>
      </c>
      <c r="B330" s="16" t="s">
        <v>227</v>
      </c>
      <c r="C330" s="11">
        <v>5891</v>
      </c>
      <c r="D330" s="11">
        <v>5839</v>
      </c>
      <c r="E330" s="11">
        <v>-52</v>
      </c>
      <c r="F330" s="15">
        <v>2.0805574439157035</v>
      </c>
      <c r="G330" s="14">
        <f t="shared" si="70"/>
        <v>-24.993301748080381</v>
      </c>
      <c r="H330" s="4">
        <f t="shared" si="71"/>
        <v>0</v>
      </c>
      <c r="I330" s="11">
        <v>3246</v>
      </c>
      <c r="J330" s="11">
        <v>3267</v>
      </c>
      <c r="K330" s="23">
        <f t="shared" si="76"/>
        <v>21</v>
      </c>
      <c r="L330" s="25">
        <f t="shared" si="77"/>
        <v>-0.84022512158134177</v>
      </c>
      <c r="M330" s="4">
        <f t="shared" si="78"/>
        <v>0</v>
      </c>
      <c r="N330" s="11">
        <v>215</v>
      </c>
      <c r="O330" s="12">
        <v>6.6358024691358028E-2</v>
      </c>
      <c r="P330" s="11">
        <v>6121</v>
      </c>
      <c r="Q330" s="11">
        <v>-135.54059794151283</v>
      </c>
      <c r="R330" s="11">
        <v>33</v>
      </c>
      <c r="S330" s="11">
        <v>2</v>
      </c>
      <c r="T330" s="23">
        <f t="shared" si="72"/>
        <v>381.54059794151283</v>
      </c>
      <c r="U330" s="22">
        <f t="shared" si="69"/>
        <v>0.11678622526523197</v>
      </c>
      <c r="V330" s="4">
        <f t="shared" si="79"/>
        <v>0</v>
      </c>
      <c r="W330" s="9">
        <v>4.8</v>
      </c>
      <c r="X330" s="20">
        <f t="shared" si="82"/>
        <v>89.69428413226035</v>
      </c>
      <c r="Y330" s="4">
        <f t="shared" si="80"/>
        <v>0</v>
      </c>
      <c r="Z330" s="6">
        <v>96.17703680505528</v>
      </c>
      <c r="AA330" s="5">
        <v>84.115065829938757</v>
      </c>
      <c r="AB330" s="3">
        <f t="shared" si="81"/>
        <v>87.458574961541629</v>
      </c>
      <c r="AC330" s="4">
        <f t="shared" si="73"/>
        <v>0</v>
      </c>
      <c r="AD330" s="3">
        <f t="shared" si="74"/>
        <v>0</v>
      </c>
      <c r="AE330" s="2">
        <v>1</v>
      </c>
      <c r="AF330" s="1" t="str">
        <f t="shared" si="75"/>
        <v>14627</v>
      </c>
    </row>
    <row r="331" spans="1:32" ht="18" x14ac:dyDescent="0.2">
      <c r="A331" s="16" t="s">
        <v>226</v>
      </c>
      <c r="B331" s="16" t="s">
        <v>225</v>
      </c>
      <c r="C331" s="11">
        <v>8317</v>
      </c>
      <c r="D331" s="11">
        <v>8211</v>
      </c>
      <c r="E331" s="11">
        <v>-106</v>
      </c>
      <c r="F331" s="15">
        <v>2.1384344324188271</v>
      </c>
      <c r="G331" s="14">
        <f t="shared" si="70"/>
        <v>-49.568973634651599</v>
      </c>
      <c r="H331" s="4">
        <f t="shared" si="71"/>
        <v>0</v>
      </c>
      <c r="I331" s="11">
        <v>4622</v>
      </c>
      <c r="J331" s="11">
        <v>4584</v>
      </c>
      <c r="K331" s="23">
        <f t="shared" si="76"/>
        <v>-38</v>
      </c>
      <c r="L331" s="25">
        <f t="shared" si="77"/>
        <v>0.76660857011240979</v>
      </c>
      <c r="M331" s="4">
        <f t="shared" si="78"/>
        <v>0</v>
      </c>
      <c r="N331" s="11">
        <v>457</v>
      </c>
      <c r="O331" s="12">
        <v>9.8005575809564663E-2</v>
      </c>
      <c r="P331" s="11">
        <v>8496</v>
      </c>
      <c r="Q331" s="11">
        <v>-133.27507062146893</v>
      </c>
      <c r="R331" s="11">
        <v>21</v>
      </c>
      <c r="S331" s="11">
        <v>46</v>
      </c>
      <c r="T331" s="23">
        <f t="shared" si="72"/>
        <v>565.2750706214689</v>
      </c>
      <c r="U331" s="22">
        <f t="shared" si="69"/>
        <v>0.12331480598199583</v>
      </c>
      <c r="V331" s="4">
        <f t="shared" si="79"/>
        <v>0</v>
      </c>
      <c r="W331" s="9">
        <v>4.5999999999999996</v>
      </c>
      <c r="X331" s="20">
        <f t="shared" si="82"/>
        <v>85.957022293416159</v>
      </c>
      <c r="Y331" s="4">
        <f t="shared" si="80"/>
        <v>0</v>
      </c>
      <c r="Z331" s="6">
        <v>94.447876119671676</v>
      </c>
      <c r="AA331" s="5">
        <v>91.499729138546698</v>
      </c>
      <c r="AB331" s="3">
        <f t="shared" si="81"/>
        <v>96.878546027451719</v>
      </c>
      <c r="AC331" s="4">
        <f t="shared" si="73"/>
        <v>0</v>
      </c>
      <c r="AD331" s="3">
        <f t="shared" si="74"/>
        <v>0</v>
      </c>
      <c r="AE331" s="2">
        <v>1</v>
      </c>
      <c r="AF331" s="1" t="str">
        <f t="shared" si="75"/>
        <v>14628</v>
      </c>
    </row>
    <row r="332" spans="1:32" ht="18" x14ac:dyDescent="0.2">
      <c r="A332" s="16" t="s">
        <v>224</v>
      </c>
      <c r="B332" s="16" t="s">
        <v>223</v>
      </c>
      <c r="C332" s="11">
        <v>5708</v>
      </c>
      <c r="D332" s="11">
        <v>5676</v>
      </c>
      <c r="E332" s="11">
        <v>-32</v>
      </c>
      <c r="F332" s="15">
        <v>2.1519553072625697</v>
      </c>
      <c r="G332" s="14">
        <f t="shared" si="70"/>
        <v>-14.870197300103843</v>
      </c>
      <c r="H332" s="4">
        <f t="shared" si="71"/>
        <v>0</v>
      </c>
      <c r="I332" s="11">
        <v>3105</v>
      </c>
      <c r="J332" s="11">
        <v>3111</v>
      </c>
      <c r="K332" s="23">
        <f t="shared" si="76"/>
        <v>6</v>
      </c>
      <c r="L332" s="25">
        <f t="shared" si="77"/>
        <v>-0.40349162011173184</v>
      </c>
      <c r="M332" s="4">
        <f t="shared" si="78"/>
        <v>0</v>
      </c>
      <c r="N332" s="11">
        <v>301</v>
      </c>
      <c r="O332" s="12">
        <v>9.7505668934240369E-2</v>
      </c>
      <c r="P332" s="11">
        <v>5778</v>
      </c>
      <c r="Q332" s="11">
        <v>-47.398753894080997</v>
      </c>
      <c r="R332" s="11">
        <v>31.333333333333332</v>
      </c>
      <c r="S332" s="11">
        <v>11.666666666666666</v>
      </c>
      <c r="T332" s="23">
        <f t="shared" si="72"/>
        <v>368.06542056074761</v>
      </c>
      <c r="U332" s="22">
        <f t="shared" si="69"/>
        <v>0.11831096771480154</v>
      </c>
      <c r="V332" s="4">
        <f t="shared" si="79"/>
        <v>0</v>
      </c>
      <c r="W332" s="9">
        <v>4.9400000000000004</v>
      </c>
      <c r="X332" s="20">
        <f t="shared" si="82"/>
        <v>92.310367419451282</v>
      </c>
      <c r="Y332" s="4">
        <f t="shared" si="80"/>
        <v>0</v>
      </c>
      <c r="Z332" s="6">
        <v>95.978753347607736</v>
      </c>
      <c r="AA332" s="5">
        <v>106.31209709061704</v>
      </c>
      <c r="AB332" s="3">
        <f t="shared" si="81"/>
        <v>110.7662825183662</v>
      </c>
      <c r="AC332" s="4">
        <f t="shared" si="73"/>
        <v>1</v>
      </c>
      <c r="AD332" s="3">
        <f t="shared" si="74"/>
        <v>1</v>
      </c>
      <c r="AE332" s="2">
        <v>1</v>
      </c>
      <c r="AF332" s="1" t="str">
        <f t="shared" si="75"/>
        <v>14628</v>
      </c>
    </row>
    <row r="333" spans="1:32" ht="18" x14ac:dyDescent="0.2">
      <c r="A333" s="16" t="s">
        <v>222</v>
      </c>
      <c r="B333" s="16" t="s">
        <v>221</v>
      </c>
      <c r="C333" s="11">
        <v>3912</v>
      </c>
      <c r="D333" s="11">
        <v>3761</v>
      </c>
      <c r="E333" s="11">
        <v>-151</v>
      </c>
      <c r="F333" s="15">
        <v>1.9662591687041564</v>
      </c>
      <c r="G333" s="14">
        <f t="shared" si="70"/>
        <v>-76.795573240487442</v>
      </c>
      <c r="H333" s="4">
        <f t="shared" si="71"/>
        <v>0</v>
      </c>
      <c r="I333" s="11">
        <v>2432</v>
      </c>
      <c r="J333" s="11">
        <v>2440</v>
      </c>
      <c r="K333" s="23">
        <f t="shared" si="76"/>
        <v>8</v>
      </c>
      <c r="L333" s="25">
        <f t="shared" si="77"/>
        <v>-0.10417267118962419</v>
      </c>
      <c r="M333" s="4">
        <f t="shared" si="78"/>
        <v>0</v>
      </c>
      <c r="N333" s="11">
        <v>278</v>
      </c>
      <c r="O333" s="12">
        <v>0.11282467532467533</v>
      </c>
      <c r="P333" s="11">
        <v>4021</v>
      </c>
      <c r="Q333" s="11">
        <v>-132.2307883611042</v>
      </c>
      <c r="R333" s="11">
        <v>17.666666666666664</v>
      </c>
      <c r="S333" s="11">
        <v>1.3333333333333333</v>
      </c>
      <c r="T333" s="23">
        <f t="shared" si="72"/>
        <v>426.56412169443757</v>
      </c>
      <c r="U333" s="22">
        <f t="shared" si="69"/>
        <v>0.17482136135017934</v>
      </c>
      <c r="V333" s="4">
        <f t="shared" si="79"/>
        <v>0</v>
      </c>
      <c r="W333" s="9">
        <v>5</v>
      </c>
      <c r="X333" s="20">
        <f t="shared" si="82"/>
        <v>93.431545971104526</v>
      </c>
      <c r="Y333" s="4">
        <f t="shared" si="80"/>
        <v>0</v>
      </c>
      <c r="Z333" s="6">
        <v>86.321064871303619</v>
      </c>
      <c r="AA333" s="5">
        <v>86.082669709001664</v>
      </c>
      <c r="AB333" s="3">
        <f t="shared" si="81"/>
        <v>99.723827361655708</v>
      </c>
      <c r="AC333" s="4">
        <f t="shared" si="73"/>
        <v>0</v>
      </c>
      <c r="AD333" s="3">
        <f t="shared" si="74"/>
        <v>0</v>
      </c>
      <c r="AE333" s="2">
        <v>1</v>
      </c>
      <c r="AF333" s="1" t="str">
        <f t="shared" si="75"/>
        <v>14628</v>
      </c>
    </row>
    <row r="334" spans="1:32" ht="18" x14ac:dyDescent="0.2">
      <c r="A334" s="16" t="s">
        <v>220</v>
      </c>
      <c r="B334" s="16" t="s">
        <v>219</v>
      </c>
      <c r="C334" s="11">
        <v>2215</v>
      </c>
      <c r="D334" s="11">
        <v>2202</v>
      </c>
      <c r="E334" s="11">
        <v>-13</v>
      </c>
      <c r="F334" s="15">
        <v>2.2454545454545456</v>
      </c>
      <c r="G334" s="14">
        <f t="shared" si="70"/>
        <v>-5.7894736842105257</v>
      </c>
      <c r="H334" s="4">
        <f t="shared" si="71"/>
        <v>0</v>
      </c>
      <c r="I334" s="11">
        <v>1080</v>
      </c>
      <c r="J334" s="11">
        <v>1089</v>
      </c>
      <c r="K334" s="23">
        <f t="shared" si="76"/>
        <v>9</v>
      </c>
      <c r="L334" s="25">
        <f t="shared" si="77"/>
        <v>-1.5545454545454547</v>
      </c>
      <c r="M334" s="4">
        <f t="shared" si="78"/>
        <v>0</v>
      </c>
      <c r="N334" s="11">
        <v>83</v>
      </c>
      <c r="O334" s="12">
        <v>7.6286764705882359E-2</v>
      </c>
      <c r="P334" s="11">
        <v>2223</v>
      </c>
      <c r="Q334" s="11">
        <v>-9.3522267206477725</v>
      </c>
      <c r="R334" s="11">
        <v>12.333333333333334</v>
      </c>
      <c r="S334" s="11">
        <v>0</v>
      </c>
      <c r="T334" s="23">
        <f t="shared" si="72"/>
        <v>104.68556005398111</v>
      </c>
      <c r="U334" s="22">
        <f t="shared" si="69"/>
        <v>9.6129990866832965E-2</v>
      </c>
      <c r="V334" s="4">
        <f t="shared" si="79"/>
        <v>0</v>
      </c>
      <c r="W334" s="9">
        <v>5</v>
      </c>
      <c r="X334" s="20">
        <f t="shared" si="82"/>
        <v>93.431545971104526</v>
      </c>
      <c r="Y334" s="4">
        <f t="shared" si="80"/>
        <v>0</v>
      </c>
      <c r="Z334" s="6">
        <v>100.64645223797115</v>
      </c>
      <c r="AA334" s="5">
        <v>98.38019395314474</v>
      </c>
      <c r="AB334" s="3">
        <f t="shared" si="81"/>
        <v>97.748297893831364</v>
      </c>
      <c r="AC334" s="4">
        <f t="shared" si="73"/>
        <v>0</v>
      </c>
      <c r="AD334" s="3">
        <f t="shared" si="74"/>
        <v>0</v>
      </c>
      <c r="AE334" s="2">
        <v>1</v>
      </c>
      <c r="AF334" s="1" t="str">
        <f t="shared" si="75"/>
        <v>14628</v>
      </c>
    </row>
    <row r="335" spans="1:32" ht="18" x14ac:dyDescent="0.2">
      <c r="A335" s="16" t="s">
        <v>218</v>
      </c>
      <c r="B335" s="16" t="s">
        <v>217</v>
      </c>
      <c r="C335" s="11">
        <v>10425</v>
      </c>
      <c r="D335" s="11">
        <v>10535</v>
      </c>
      <c r="E335" s="11">
        <v>110</v>
      </c>
      <c r="F335" s="15">
        <v>2.1916912695065371</v>
      </c>
      <c r="G335" s="14">
        <f t="shared" si="70"/>
        <v>50.18955065909747</v>
      </c>
      <c r="H335" s="4">
        <f t="shared" si="71"/>
        <v>1</v>
      </c>
      <c r="I335" s="11">
        <v>5118</v>
      </c>
      <c r="J335" s="11">
        <v>5276</v>
      </c>
      <c r="K335" s="23">
        <f t="shared" si="76"/>
        <v>158</v>
      </c>
      <c r="L335" s="25">
        <f t="shared" si="77"/>
        <v>3.1480656416548443</v>
      </c>
      <c r="M335" s="4">
        <f t="shared" si="78"/>
        <v>0</v>
      </c>
      <c r="N335" s="11">
        <v>222</v>
      </c>
      <c r="O335" s="12">
        <v>4.3452730475631238E-2</v>
      </c>
      <c r="P335" s="11">
        <v>10393</v>
      </c>
      <c r="Q335" s="11">
        <v>64.79014721447129</v>
      </c>
      <c r="R335" s="11">
        <v>191.66666666666666</v>
      </c>
      <c r="S335" s="11">
        <v>10.666666666666666</v>
      </c>
      <c r="T335" s="23">
        <f t="shared" si="72"/>
        <v>338.20985278552865</v>
      </c>
      <c r="U335" s="22">
        <f t="shared" si="69"/>
        <v>6.4103459587856071E-2</v>
      </c>
      <c r="V335" s="4">
        <f t="shared" si="79"/>
        <v>0</v>
      </c>
      <c r="W335" s="9">
        <v>6.14</v>
      </c>
      <c r="X335" s="20">
        <f t="shared" si="82"/>
        <v>114.73393845251636</v>
      </c>
      <c r="Y335" s="4">
        <f t="shared" si="80"/>
        <v>1</v>
      </c>
      <c r="Z335" s="6">
        <v>131.28261959814981</v>
      </c>
      <c r="AA335" s="5">
        <v>110.42869333134395</v>
      </c>
      <c r="AB335" s="3">
        <f t="shared" si="81"/>
        <v>84.115242116101285</v>
      </c>
      <c r="AC335" s="4">
        <f t="shared" si="73"/>
        <v>0</v>
      </c>
      <c r="AD335" s="3">
        <f t="shared" si="74"/>
        <v>2</v>
      </c>
      <c r="AE335" s="2">
        <v>1</v>
      </c>
      <c r="AF335" s="1" t="str">
        <f t="shared" si="75"/>
        <v>14628</v>
      </c>
    </row>
    <row r="336" spans="1:32" ht="18" x14ac:dyDescent="0.2">
      <c r="A336" s="16" t="s">
        <v>216</v>
      </c>
      <c r="B336" s="16" t="s">
        <v>215</v>
      </c>
      <c r="C336" s="11">
        <v>14471</v>
      </c>
      <c r="D336" s="11">
        <v>14529</v>
      </c>
      <c r="E336" s="11">
        <v>58</v>
      </c>
      <c r="F336" s="15">
        <v>2.1060365941506989</v>
      </c>
      <c r="G336" s="14">
        <f t="shared" si="70"/>
        <v>27.539882336844983</v>
      </c>
      <c r="H336" s="4">
        <f t="shared" si="71"/>
        <v>1</v>
      </c>
      <c r="I336" s="11">
        <v>7654</v>
      </c>
      <c r="J336" s="11">
        <v>7733</v>
      </c>
      <c r="K336" s="23">
        <f t="shared" si="76"/>
        <v>79</v>
      </c>
      <c r="L336" s="25">
        <f t="shared" si="77"/>
        <v>2.8685670851362968</v>
      </c>
      <c r="M336" s="4">
        <f t="shared" si="78"/>
        <v>0</v>
      </c>
      <c r="N336" s="11">
        <v>495</v>
      </c>
      <c r="O336" s="12">
        <v>6.4943584361060083E-2</v>
      </c>
      <c r="P336" s="11">
        <v>14618</v>
      </c>
      <c r="Q336" s="11">
        <v>-42.259474620331098</v>
      </c>
      <c r="R336" s="11">
        <v>155.66666666666666</v>
      </c>
      <c r="S336" s="11">
        <v>31.666666666666668</v>
      </c>
      <c r="T336" s="23">
        <f t="shared" si="72"/>
        <v>661.25947462033105</v>
      </c>
      <c r="U336" s="22">
        <f t="shared" si="69"/>
        <v>8.5511376518858276E-2</v>
      </c>
      <c r="V336" s="4">
        <f t="shared" si="79"/>
        <v>0</v>
      </c>
      <c r="W336" s="9">
        <v>5.24</v>
      </c>
      <c r="X336" s="20">
        <f t="shared" si="82"/>
        <v>97.916260177717547</v>
      </c>
      <c r="Y336" s="4">
        <f t="shared" si="80"/>
        <v>0</v>
      </c>
      <c r="Z336" s="6">
        <v>101.80404004311399</v>
      </c>
      <c r="AA336" s="5">
        <v>95.047564882981987</v>
      </c>
      <c r="AB336" s="3">
        <f t="shared" si="81"/>
        <v>93.363254388263343</v>
      </c>
      <c r="AC336" s="4">
        <f t="shared" si="73"/>
        <v>0</v>
      </c>
      <c r="AD336" s="3">
        <f t="shared" si="74"/>
        <v>1</v>
      </c>
      <c r="AE336" s="2">
        <v>1</v>
      </c>
      <c r="AF336" s="1" t="str">
        <f t="shared" si="75"/>
        <v>14628</v>
      </c>
    </row>
    <row r="337" spans="1:32" ht="18" x14ac:dyDescent="0.2">
      <c r="A337" s="16" t="s">
        <v>214</v>
      </c>
      <c r="B337" s="16" t="s">
        <v>213</v>
      </c>
      <c r="C337" s="11">
        <v>1952</v>
      </c>
      <c r="D337" s="11">
        <v>1939</v>
      </c>
      <c r="E337" s="11">
        <v>-13</v>
      </c>
      <c r="F337" s="15">
        <v>2.2853855005753738</v>
      </c>
      <c r="G337" s="14">
        <f t="shared" si="70"/>
        <v>-5.6883182275931521</v>
      </c>
      <c r="H337" s="4">
        <f t="shared" si="71"/>
        <v>0</v>
      </c>
      <c r="I337" s="11">
        <v>960</v>
      </c>
      <c r="J337" s="11">
        <v>968</v>
      </c>
      <c r="K337" s="23">
        <f t="shared" si="76"/>
        <v>8</v>
      </c>
      <c r="L337" s="25">
        <f t="shared" si="77"/>
        <v>-1.4063910772771533</v>
      </c>
      <c r="M337" s="4">
        <f t="shared" si="78"/>
        <v>0</v>
      </c>
      <c r="N337" s="11">
        <v>72</v>
      </c>
      <c r="O337" s="12">
        <v>7.4844074844074848E-2</v>
      </c>
      <c r="P337" s="11">
        <v>1986</v>
      </c>
      <c r="Q337" s="11">
        <v>-20.565458207452167</v>
      </c>
      <c r="R337" s="11">
        <v>9.3333333333333339</v>
      </c>
      <c r="S337" s="11">
        <v>0</v>
      </c>
      <c r="T337" s="23">
        <f t="shared" si="72"/>
        <v>101.8987915407855</v>
      </c>
      <c r="U337" s="22">
        <f t="shared" si="69"/>
        <v>0.10526734663304287</v>
      </c>
      <c r="V337" s="4">
        <f t="shared" si="79"/>
        <v>0</v>
      </c>
      <c r="W337" s="9">
        <v>5</v>
      </c>
      <c r="X337" s="20">
        <f t="shared" si="82"/>
        <v>93.431545971104526</v>
      </c>
      <c r="Y337" s="4">
        <f t="shared" si="80"/>
        <v>0</v>
      </c>
      <c r="Z337" s="6">
        <v>107.45911042317266</v>
      </c>
      <c r="AA337" s="5">
        <v>98.38019395314474</v>
      </c>
      <c r="AB337" s="3">
        <f t="shared" si="81"/>
        <v>91.551282683920178</v>
      </c>
      <c r="AC337" s="4">
        <f t="shared" si="73"/>
        <v>0</v>
      </c>
      <c r="AD337" s="3">
        <f t="shared" si="74"/>
        <v>0</v>
      </c>
      <c r="AE337" s="2">
        <v>1</v>
      </c>
      <c r="AF337" s="1" t="str">
        <f t="shared" si="75"/>
        <v>14628</v>
      </c>
    </row>
    <row r="338" spans="1:32" ht="18" x14ac:dyDescent="0.2">
      <c r="A338" s="16" t="s">
        <v>212</v>
      </c>
      <c r="B338" s="16" t="s">
        <v>211</v>
      </c>
      <c r="C338" s="11">
        <v>6124</v>
      </c>
      <c r="D338" s="11">
        <v>6299</v>
      </c>
      <c r="E338" s="11">
        <v>175</v>
      </c>
      <c r="F338" s="15">
        <v>2.3247049866768177</v>
      </c>
      <c r="G338" s="14">
        <f t="shared" si="70"/>
        <v>75.278369084656944</v>
      </c>
      <c r="H338" s="4">
        <f t="shared" si="71"/>
        <v>1</v>
      </c>
      <c r="I338" s="11">
        <v>2968</v>
      </c>
      <c r="J338" s="11">
        <v>3038</v>
      </c>
      <c r="K338" s="23">
        <f t="shared" si="76"/>
        <v>70</v>
      </c>
      <c r="L338" s="25">
        <f t="shared" si="77"/>
        <v>0.92988199467072719</v>
      </c>
      <c r="M338" s="4">
        <f t="shared" si="78"/>
        <v>1</v>
      </c>
      <c r="N338" s="11">
        <v>213</v>
      </c>
      <c r="O338" s="12">
        <v>7.2301425661914456E-2</v>
      </c>
      <c r="P338" s="11">
        <v>6107</v>
      </c>
      <c r="Q338" s="11">
        <v>82.591124938595058</v>
      </c>
      <c r="R338" s="11">
        <v>97</v>
      </c>
      <c r="S338" s="11">
        <v>7</v>
      </c>
      <c r="T338" s="23">
        <f t="shared" si="72"/>
        <v>220.40887506140496</v>
      </c>
      <c r="U338" s="22">
        <f t="shared" si="69"/>
        <v>7.2550650118961474E-2</v>
      </c>
      <c r="V338" s="4">
        <f t="shared" si="79"/>
        <v>0</v>
      </c>
      <c r="W338" s="9">
        <v>5.74</v>
      </c>
      <c r="X338" s="20">
        <f t="shared" si="82"/>
        <v>107.259414774828</v>
      </c>
      <c r="Y338" s="4">
        <f t="shared" si="80"/>
        <v>1</v>
      </c>
      <c r="Z338" s="6">
        <v>114.8808847786253</v>
      </c>
      <c r="AA338" s="5">
        <v>112.05811529369292</v>
      </c>
      <c r="AB338" s="3">
        <f t="shared" si="81"/>
        <v>97.542872784822436</v>
      </c>
      <c r="AC338" s="4">
        <f t="shared" si="73"/>
        <v>0</v>
      </c>
      <c r="AD338" s="3">
        <f t="shared" si="74"/>
        <v>3</v>
      </c>
      <c r="AE338" s="2">
        <v>1</v>
      </c>
      <c r="AF338" s="1" t="str">
        <f t="shared" si="75"/>
        <v>14628</v>
      </c>
    </row>
    <row r="339" spans="1:32" ht="18" x14ac:dyDescent="0.2">
      <c r="A339" s="16" t="s">
        <v>210</v>
      </c>
      <c r="B339" s="16" t="s">
        <v>209</v>
      </c>
      <c r="C339" s="11">
        <v>1127</v>
      </c>
      <c r="D339" s="11">
        <v>1094</v>
      </c>
      <c r="E339" s="11">
        <v>-33</v>
      </c>
      <c r="F339" s="15">
        <v>2.2444444444444445</v>
      </c>
      <c r="G339" s="14">
        <f t="shared" si="70"/>
        <v>-14.702970297029703</v>
      </c>
      <c r="H339" s="4">
        <f t="shared" si="71"/>
        <v>0</v>
      </c>
      <c r="I339" s="11">
        <v>548</v>
      </c>
      <c r="J339" s="11">
        <v>554</v>
      </c>
      <c r="K339" s="23">
        <f t="shared" si="76"/>
        <v>6</v>
      </c>
      <c r="L339" s="25">
        <f t="shared" si="77"/>
        <v>-0.4080808080808081</v>
      </c>
      <c r="M339" s="4">
        <f t="shared" si="78"/>
        <v>0</v>
      </c>
      <c r="N339" s="11">
        <v>41</v>
      </c>
      <c r="O339" s="12">
        <v>7.4275362318840576E-2</v>
      </c>
      <c r="P339" s="11">
        <v>1111</v>
      </c>
      <c r="Q339" s="11">
        <v>-7.5742574257425739</v>
      </c>
      <c r="R339" s="11">
        <v>6</v>
      </c>
      <c r="S339" s="11">
        <v>0</v>
      </c>
      <c r="T339" s="23">
        <f t="shared" si="72"/>
        <v>54.574257425742573</v>
      </c>
      <c r="U339" s="22">
        <f t="shared" si="69"/>
        <v>9.8509489938163483E-2</v>
      </c>
      <c r="V339" s="4">
        <f t="shared" si="79"/>
        <v>0</v>
      </c>
      <c r="W339" s="9">
        <v>4.46</v>
      </c>
      <c r="X339" s="20">
        <f t="shared" si="82"/>
        <v>83.340939006225241</v>
      </c>
      <c r="Y339" s="4">
        <f t="shared" si="80"/>
        <v>0</v>
      </c>
      <c r="Z339" s="6">
        <v>118.86140553367119</v>
      </c>
      <c r="AA339" s="5">
        <v>90.497480912649024</v>
      </c>
      <c r="AB339" s="3">
        <f t="shared" si="81"/>
        <v>76.13697693235909</v>
      </c>
      <c r="AC339" s="4">
        <f t="shared" si="73"/>
        <v>0</v>
      </c>
      <c r="AD339" s="3">
        <f t="shared" si="74"/>
        <v>0</v>
      </c>
      <c r="AE339" s="2">
        <v>1</v>
      </c>
      <c r="AF339" s="1" t="str">
        <f t="shared" si="75"/>
        <v>14628</v>
      </c>
    </row>
    <row r="340" spans="1:32" ht="18" x14ac:dyDescent="0.2">
      <c r="A340" s="16" t="s">
        <v>208</v>
      </c>
      <c r="B340" s="16" t="s">
        <v>207</v>
      </c>
      <c r="C340" s="11">
        <v>4287</v>
      </c>
      <c r="D340" s="11">
        <v>4212</v>
      </c>
      <c r="E340" s="11">
        <v>-75</v>
      </c>
      <c r="F340" s="15">
        <v>2.2444444444444445</v>
      </c>
      <c r="G340" s="14">
        <f t="shared" si="70"/>
        <v>-33.415841584158414</v>
      </c>
      <c r="H340" s="4">
        <f t="shared" si="71"/>
        <v>0</v>
      </c>
      <c r="I340" s="11">
        <v>2124</v>
      </c>
      <c r="J340" s="11">
        <v>2133</v>
      </c>
      <c r="K340" s="23">
        <f t="shared" si="76"/>
        <v>9</v>
      </c>
      <c r="L340" s="25">
        <f t="shared" si="77"/>
        <v>-0.26933333333333337</v>
      </c>
      <c r="M340" s="4">
        <f t="shared" si="78"/>
        <v>0</v>
      </c>
      <c r="N340" s="11">
        <v>107</v>
      </c>
      <c r="O340" s="12">
        <v>5.0400376825247291E-2</v>
      </c>
      <c r="P340" s="11">
        <v>4343</v>
      </c>
      <c r="Q340" s="11">
        <v>-58.366336633663366</v>
      </c>
      <c r="R340" s="11">
        <v>13</v>
      </c>
      <c r="S340" s="11">
        <v>1</v>
      </c>
      <c r="T340" s="23">
        <f t="shared" si="72"/>
        <v>177.36633663366337</v>
      </c>
      <c r="U340" s="22">
        <f t="shared" ref="U340:U403" si="83">(T340/J340)</f>
        <v>8.3153463025627455E-2</v>
      </c>
      <c r="V340" s="4">
        <f t="shared" si="79"/>
        <v>0</v>
      </c>
      <c r="W340" s="9">
        <v>5</v>
      </c>
      <c r="X340" s="20">
        <f t="shared" si="82"/>
        <v>93.431545971104526</v>
      </c>
      <c r="Y340" s="4">
        <f t="shared" si="80"/>
        <v>0</v>
      </c>
      <c r="Z340" s="6">
        <v>100.70687662928084</v>
      </c>
      <c r="AA340" s="5">
        <v>95.305812892108975</v>
      </c>
      <c r="AB340" s="3">
        <f t="shared" si="81"/>
        <v>94.636847137009212</v>
      </c>
      <c r="AC340" s="4">
        <f t="shared" si="73"/>
        <v>0</v>
      </c>
      <c r="AD340" s="3">
        <f t="shared" si="74"/>
        <v>0</v>
      </c>
      <c r="AE340" s="2">
        <v>1</v>
      </c>
      <c r="AF340" s="1" t="str">
        <f t="shared" si="75"/>
        <v>14628</v>
      </c>
    </row>
    <row r="341" spans="1:32" ht="18" x14ac:dyDescent="0.2">
      <c r="A341" s="16" t="s">
        <v>206</v>
      </c>
      <c r="B341" s="16" t="s">
        <v>205</v>
      </c>
      <c r="C341" s="11">
        <v>38757</v>
      </c>
      <c r="D341" s="11">
        <v>39734</v>
      </c>
      <c r="E341" s="11">
        <v>977</v>
      </c>
      <c r="F341" s="15">
        <v>2.0034444966337874</v>
      </c>
      <c r="G341" s="14">
        <f t="shared" si="70"/>
        <v>487.66012816505156</v>
      </c>
      <c r="H341" s="4">
        <f t="shared" si="71"/>
        <v>1</v>
      </c>
      <c r="I341" s="11">
        <v>21276</v>
      </c>
      <c r="J341" s="11">
        <v>21485</v>
      </c>
      <c r="K341" s="23">
        <f t="shared" si="76"/>
        <v>209</v>
      </c>
      <c r="L341" s="25">
        <f t="shared" si="77"/>
        <v>0.42857717481725854</v>
      </c>
      <c r="M341" s="4">
        <f t="shared" si="78"/>
        <v>1</v>
      </c>
      <c r="N341" s="11">
        <v>1663</v>
      </c>
      <c r="O341" s="12">
        <v>7.8432297316417487E-2</v>
      </c>
      <c r="P341" s="11">
        <v>38388</v>
      </c>
      <c r="Q341" s="11">
        <v>671.84291966239448</v>
      </c>
      <c r="R341" s="11">
        <v>308.33333333333331</v>
      </c>
      <c r="S341" s="11">
        <v>2</v>
      </c>
      <c r="T341" s="23">
        <f t="shared" si="72"/>
        <v>1297.4904136709388</v>
      </c>
      <c r="U341" s="22">
        <f t="shared" si="83"/>
        <v>6.0390524257432569E-2</v>
      </c>
      <c r="V341" s="4">
        <f t="shared" si="79"/>
        <v>0</v>
      </c>
      <c r="W341" s="9">
        <v>5.5</v>
      </c>
      <c r="X341" s="20">
        <f t="shared" si="82"/>
        <v>102.77470056821498</v>
      </c>
      <c r="Y341" s="4">
        <f t="shared" si="80"/>
        <v>0</v>
      </c>
      <c r="Z341" s="6">
        <v>106.19710301528269</v>
      </c>
      <c r="AA341" s="5">
        <v>94.690936679901824</v>
      </c>
      <c r="AB341" s="3">
        <f t="shared" si="81"/>
        <v>89.165272866506513</v>
      </c>
      <c r="AC341" s="4">
        <f t="shared" si="73"/>
        <v>0</v>
      </c>
      <c r="AD341" s="3">
        <f t="shared" si="74"/>
        <v>2</v>
      </c>
      <c r="AE341" s="2">
        <v>1</v>
      </c>
      <c r="AF341" s="1" t="str">
        <f t="shared" si="75"/>
        <v>14628</v>
      </c>
    </row>
    <row r="342" spans="1:32" ht="18" x14ac:dyDescent="0.2">
      <c r="A342" s="16" t="s">
        <v>204</v>
      </c>
      <c r="B342" s="16" t="s">
        <v>203</v>
      </c>
      <c r="C342" s="11">
        <v>6905</v>
      </c>
      <c r="D342" s="11">
        <v>6771</v>
      </c>
      <c r="E342" s="11">
        <v>-134</v>
      </c>
      <c r="F342" s="15">
        <v>2.1281506225326452</v>
      </c>
      <c r="G342" s="14">
        <f t="shared" si="70"/>
        <v>-62.965468036529671</v>
      </c>
      <c r="H342" s="4">
        <f t="shared" si="71"/>
        <v>0</v>
      </c>
      <c r="I342" s="11">
        <v>3688</v>
      </c>
      <c r="J342" s="11">
        <v>3775</v>
      </c>
      <c r="K342" s="23">
        <f t="shared" si="76"/>
        <v>87</v>
      </c>
      <c r="L342" s="25">
        <f t="shared" si="77"/>
        <v>-1.3817097325398517</v>
      </c>
      <c r="M342" s="4">
        <f t="shared" si="78"/>
        <v>0</v>
      </c>
      <c r="N342" s="11">
        <v>284</v>
      </c>
      <c r="O342" s="12">
        <v>7.6985632962862566E-2</v>
      </c>
      <c r="P342" s="11">
        <v>7008</v>
      </c>
      <c r="Q342" s="11">
        <v>-111.36429794520546</v>
      </c>
      <c r="R342" s="11">
        <v>99.333333333333329</v>
      </c>
      <c r="S342" s="11">
        <v>6</v>
      </c>
      <c r="T342" s="23">
        <f t="shared" si="72"/>
        <v>488.69763127853878</v>
      </c>
      <c r="U342" s="22">
        <f t="shared" si="83"/>
        <v>0.12945632616650035</v>
      </c>
      <c r="V342" s="4">
        <f t="shared" si="79"/>
        <v>0</v>
      </c>
      <c r="W342" s="9">
        <v>5</v>
      </c>
      <c r="X342" s="20">
        <f t="shared" si="82"/>
        <v>93.431545971104526</v>
      </c>
      <c r="Y342" s="4">
        <f t="shared" si="80"/>
        <v>0</v>
      </c>
      <c r="Z342" s="6">
        <v>96.937922316720034</v>
      </c>
      <c r="AA342" s="5">
        <v>90.417547005062104</v>
      </c>
      <c r="AB342" s="3">
        <f t="shared" si="81"/>
        <v>93.273658898574013</v>
      </c>
      <c r="AC342" s="4">
        <f t="shared" si="73"/>
        <v>0</v>
      </c>
      <c r="AD342" s="3">
        <f t="shared" si="74"/>
        <v>0</v>
      </c>
      <c r="AE342" s="2">
        <v>1</v>
      </c>
      <c r="AF342" s="1" t="str">
        <f t="shared" si="75"/>
        <v>14628</v>
      </c>
    </row>
    <row r="343" spans="1:32" ht="18" x14ac:dyDescent="0.2">
      <c r="A343" s="16" t="s">
        <v>202</v>
      </c>
      <c r="B343" s="16" t="s">
        <v>201</v>
      </c>
      <c r="C343" s="11">
        <v>2016</v>
      </c>
      <c r="D343" s="11">
        <v>1985</v>
      </c>
      <c r="E343" s="11">
        <v>-31</v>
      </c>
      <c r="F343" s="15">
        <v>2.1789924973204715</v>
      </c>
      <c r="G343" s="14">
        <f t="shared" si="70"/>
        <v>-14.226758484997541</v>
      </c>
      <c r="H343" s="4">
        <f t="shared" si="71"/>
        <v>0</v>
      </c>
      <c r="I343" s="11">
        <v>1066</v>
      </c>
      <c r="J343" s="11">
        <v>1072</v>
      </c>
      <c r="K343" s="23">
        <f t="shared" si="76"/>
        <v>6</v>
      </c>
      <c r="L343" s="25">
        <f t="shared" si="77"/>
        <v>-0.42174048335234932</v>
      </c>
      <c r="M343" s="4">
        <f t="shared" si="78"/>
        <v>0</v>
      </c>
      <c r="N343" s="11">
        <v>86</v>
      </c>
      <c r="O343" s="12">
        <v>7.9409048938134816E-2</v>
      </c>
      <c r="P343" s="11">
        <v>2033</v>
      </c>
      <c r="Q343" s="11">
        <v>-22.028529267092967</v>
      </c>
      <c r="R343" s="11">
        <v>6.666666666666667</v>
      </c>
      <c r="S343" s="11">
        <v>0</v>
      </c>
      <c r="T343" s="23">
        <f t="shared" si="72"/>
        <v>114.69519593375963</v>
      </c>
      <c r="U343" s="22">
        <f t="shared" si="83"/>
        <v>0.10699178725164145</v>
      </c>
      <c r="V343" s="4">
        <f t="shared" si="79"/>
        <v>0</v>
      </c>
      <c r="W343" s="9">
        <v>5</v>
      </c>
      <c r="X343" s="20">
        <f t="shared" si="82"/>
        <v>93.431545971104526</v>
      </c>
      <c r="Y343" s="4">
        <f t="shared" si="80"/>
        <v>0</v>
      </c>
      <c r="Z343" s="6">
        <v>96.102373617641732</v>
      </c>
      <c r="AA343" s="5">
        <v>98.38019395314474</v>
      </c>
      <c r="AB343" s="3">
        <f t="shared" si="81"/>
        <v>102.37020195210336</v>
      </c>
      <c r="AC343" s="4">
        <f t="shared" si="73"/>
        <v>1</v>
      </c>
      <c r="AD343" s="3">
        <f t="shared" si="74"/>
        <v>1</v>
      </c>
      <c r="AE343" s="2">
        <v>1</v>
      </c>
      <c r="AF343" s="1" t="str">
        <f t="shared" si="75"/>
        <v>14628</v>
      </c>
    </row>
    <row r="344" spans="1:32" ht="18" x14ac:dyDescent="0.2">
      <c r="A344" s="16" t="s">
        <v>200</v>
      </c>
      <c r="B344" s="16" t="s">
        <v>199</v>
      </c>
      <c r="C344" s="11">
        <v>1100</v>
      </c>
      <c r="D344" s="11">
        <v>1071</v>
      </c>
      <c r="E344" s="11">
        <v>-29</v>
      </c>
      <c r="F344" s="15">
        <v>2.2351778656126484</v>
      </c>
      <c r="G344" s="14">
        <f t="shared" si="70"/>
        <v>-12.974358974358973</v>
      </c>
      <c r="H344" s="4">
        <f t="shared" si="71"/>
        <v>0</v>
      </c>
      <c r="I344" s="11">
        <v>549</v>
      </c>
      <c r="J344" s="11">
        <v>552</v>
      </c>
      <c r="K344" s="23">
        <f t="shared" si="76"/>
        <v>3</v>
      </c>
      <c r="L344" s="25">
        <f t="shared" si="77"/>
        <v>-0.23122529644268777</v>
      </c>
      <c r="M344" s="4">
        <f t="shared" si="78"/>
        <v>0</v>
      </c>
      <c r="N344" s="11">
        <v>37</v>
      </c>
      <c r="O344" s="12">
        <v>6.7028985507246383E-2</v>
      </c>
      <c r="P344" s="11">
        <v>1131</v>
      </c>
      <c r="Q344" s="11">
        <v>-26.843501326259943</v>
      </c>
      <c r="R344" s="11">
        <v>3.6666666666666665</v>
      </c>
      <c r="S344" s="11">
        <v>0</v>
      </c>
      <c r="T344" s="23">
        <f t="shared" si="72"/>
        <v>67.510167992926611</v>
      </c>
      <c r="U344" s="22">
        <f t="shared" si="83"/>
        <v>0.12230102897269314</v>
      </c>
      <c r="V344" s="4">
        <f t="shared" si="79"/>
        <v>0</v>
      </c>
      <c r="W344" s="9">
        <v>5</v>
      </c>
      <c r="X344" s="20">
        <f t="shared" si="82"/>
        <v>93.431545971104526</v>
      </c>
      <c r="Y344" s="4">
        <f t="shared" si="80"/>
        <v>0</v>
      </c>
      <c r="Z344" s="6">
        <v>93.334489699657269</v>
      </c>
      <c r="AA344" s="5">
        <v>93.292093297130535</v>
      </c>
      <c r="AB344" s="3">
        <f t="shared" si="81"/>
        <v>99.954575845795958</v>
      </c>
      <c r="AC344" s="4">
        <f t="shared" si="73"/>
        <v>0</v>
      </c>
      <c r="AD344" s="3">
        <f t="shared" si="74"/>
        <v>0</v>
      </c>
      <c r="AE344" s="2">
        <v>1</v>
      </c>
      <c r="AF344" s="1" t="str">
        <f t="shared" si="75"/>
        <v>14628</v>
      </c>
    </row>
    <row r="345" spans="1:32" ht="18" x14ac:dyDescent="0.2">
      <c r="A345" s="16" t="s">
        <v>198</v>
      </c>
      <c r="B345" s="16" t="s">
        <v>197</v>
      </c>
      <c r="C345" s="11">
        <v>16051</v>
      </c>
      <c r="D345" s="11">
        <v>17085</v>
      </c>
      <c r="E345" s="11">
        <v>1034</v>
      </c>
      <c r="F345" s="15">
        <v>1.8771475641327371</v>
      </c>
      <c r="G345" s="14">
        <f t="shared" si="70"/>
        <v>550.83575727181551</v>
      </c>
      <c r="H345" s="4">
        <f t="shared" si="71"/>
        <v>1</v>
      </c>
      <c r="I345" s="11">
        <v>9569</v>
      </c>
      <c r="J345" s="11">
        <v>9567</v>
      </c>
      <c r="K345" s="23">
        <f t="shared" si="76"/>
        <v>-2</v>
      </c>
      <c r="L345" s="25">
        <f t="shared" si="77"/>
        <v>-3.6308463522876921E-3</v>
      </c>
      <c r="M345" s="4">
        <f t="shared" si="78"/>
        <v>1</v>
      </c>
      <c r="N345" s="11">
        <v>916</v>
      </c>
      <c r="O345" s="12">
        <v>9.5615866388308976E-2</v>
      </c>
      <c r="P345" s="11">
        <v>15952</v>
      </c>
      <c r="Q345" s="11">
        <v>603.57535105315947</v>
      </c>
      <c r="R345" s="11">
        <v>-8</v>
      </c>
      <c r="S345" s="11">
        <v>9</v>
      </c>
      <c r="T345" s="23">
        <f t="shared" si="72"/>
        <v>295.42464894684053</v>
      </c>
      <c r="U345" s="22">
        <f t="shared" si="83"/>
        <v>3.0879549382966501E-2</v>
      </c>
      <c r="V345" s="4">
        <f t="shared" si="79"/>
        <v>1</v>
      </c>
      <c r="W345" s="9">
        <v>5.63</v>
      </c>
      <c r="X345" s="20">
        <f t="shared" si="82"/>
        <v>105.2039207634637</v>
      </c>
      <c r="Y345" s="4">
        <f t="shared" si="80"/>
        <v>1</v>
      </c>
      <c r="Z345" s="6">
        <v>88.177414690319083</v>
      </c>
      <c r="AA345" s="5">
        <v>100.39083916706215</v>
      </c>
      <c r="AB345" s="3">
        <f t="shared" si="81"/>
        <v>113.85096684863905</v>
      </c>
      <c r="AC345" s="4">
        <f t="shared" si="73"/>
        <v>1</v>
      </c>
      <c r="AD345" s="3">
        <f t="shared" si="74"/>
        <v>5</v>
      </c>
      <c r="AE345" s="2">
        <v>1</v>
      </c>
      <c r="AF345" s="1" t="str">
        <f t="shared" si="75"/>
        <v>14628</v>
      </c>
    </row>
    <row r="346" spans="1:32" ht="18" x14ac:dyDescent="0.2">
      <c r="A346" s="16" t="s">
        <v>196</v>
      </c>
      <c r="B346" s="16" t="s">
        <v>195</v>
      </c>
      <c r="C346" s="11">
        <v>840</v>
      </c>
      <c r="D346" s="11">
        <v>815</v>
      </c>
      <c r="E346" s="11">
        <v>-25</v>
      </c>
      <c r="F346" s="15">
        <v>2.1315136476426799</v>
      </c>
      <c r="G346" s="14">
        <f t="shared" si="70"/>
        <v>-11.728754365541327</v>
      </c>
      <c r="H346" s="4">
        <f t="shared" si="71"/>
        <v>0</v>
      </c>
      <c r="I346" s="11">
        <v>478</v>
      </c>
      <c r="J346" s="11">
        <v>478</v>
      </c>
      <c r="K346" s="23">
        <f t="shared" si="76"/>
        <v>0</v>
      </c>
      <c r="L346" s="25">
        <f t="shared" si="77"/>
        <v>0</v>
      </c>
      <c r="M346" s="4">
        <f t="shared" si="78"/>
        <v>0</v>
      </c>
      <c r="N346" s="11">
        <v>54</v>
      </c>
      <c r="O346" s="12">
        <v>0.11203319502074689</v>
      </c>
      <c r="P346" s="11">
        <v>859</v>
      </c>
      <c r="Q346" s="11">
        <v>-20.642607683352736</v>
      </c>
      <c r="R346" s="11">
        <v>1</v>
      </c>
      <c r="S346" s="11">
        <v>0</v>
      </c>
      <c r="T346" s="23">
        <f t="shared" si="72"/>
        <v>75.642607683352736</v>
      </c>
      <c r="U346" s="22">
        <f t="shared" si="83"/>
        <v>0.1582481332287714</v>
      </c>
      <c r="V346" s="4">
        <f t="shared" si="79"/>
        <v>0</v>
      </c>
      <c r="W346" s="9">
        <v>5</v>
      </c>
      <c r="X346" s="20">
        <f t="shared" si="82"/>
        <v>93.431545971104526</v>
      </c>
      <c r="Y346" s="4">
        <f t="shared" si="80"/>
        <v>0</v>
      </c>
      <c r="Z346" s="6">
        <v>91.285465771697332</v>
      </c>
      <c r="AA346" s="5">
        <v>93.292093297130535</v>
      </c>
      <c r="AB346" s="3">
        <f t="shared" si="81"/>
        <v>102.1981895019868</v>
      </c>
      <c r="AC346" s="4">
        <f t="shared" si="73"/>
        <v>1</v>
      </c>
      <c r="AD346" s="3">
        <f t="shared" si="74"/>
        <v>1</v>
      </c>
      <c r="AE346" s="2">
        <v>1</v>
      </c>
      <c r="AF346" s="1" t="str">
        <f t="shared" si="75"/>
        <v>14628</v>
      </c>
    </row>
    <row r="347" spans="1:32" ht="18" x14ac:dyDescent="0.2">
      <c r="A347" s="16" t="s">
        <v>194</v>
      </c>
      <c r="B347" s="16" t="s">
        <v>193</v>
      </c>
      <c r="C347" s="11">
        <v>3436</v>
      </c>
      <c r="D347" s="11">
        <v>3353</v>
      </c>
      <c r="E347" s="11">
        <v>-83</v>
      </c>
      <c r="F347" s="15">
        <v>2.2197452229299364</v>
      </c>
      <c r="G347" s="14">
        <f t="shared" si="70"/>
        <v>-37.391678622668579</v>
      </c>
      <c r="H347" s="4">
        <f t="shared" si="71"/>
        <v>0</v>
      </c>
      <c r="I347" s="11">
        <v>1786</v>
      </c>
      <c r="J347" s="11">
        <v>1790</v>
      </c>
      <c r="K347" s="23">
        <f t="shared" si="76"/>
        <v>4</v>
      </c>
      <c r="L347" s="25">
        <f t="shared" si="77"/>
        <v>-0.10697567339421379</v>
      </c>
      <c r="M347" s="4">
        <f t="shared" si="78"/>
        <v>0</v>
      </c>
      <c r="N347" s="11">
        <v>164</v>
      </c>
      <c r="O347" s="12">
        <v>9.1161756531406332E-2</v>
      </c>
      <c r="P347" s="11">
        <v>3485</v>
      </c>
      <c r="Q347" s="11">
        <v>-59.466284074605447</v>
      </c>
      <c r="R347" s="11">
        <v>9.3333333333333339</v>
      </c>
      <c r="S347" s="11">
        <v>6</v>
      </c>
      <c r="T347" s="23">
        <f t="shared" si="72"/>
        <v>226.7996174079388</v>
      </c>
      <c r="U347" s="22">
        <f t="shared" si="83"/>
        <v>0.12670369687594346</v>
      </c>
      <c r="V347" s="4">
        <f t="shared" si="79"/>
        <v>0</v>
      </c>
      <c r="W347" s="9">
        <v>5</v>
      </c>
      <c r="X347" s="20">
        <f t="shared" si="82"/>
        <v>93.431545971104526</v>
      </c>
      <c r="Y347" s="4">
        <f t="shared" si="80"/>
        <v>0</v>
      </c>
      <c r="Z347" s="6">
        <v>85.851248295232139</v>
      </c>
      <c r="AA347" s="5">
        <v>98.38019395314474</v>
      </c>
      <c r="AB347" s="3">
        <f t="shared" si="81"/>
        <v>114.59378390728467</v>
      </c>
      <c r="AC347" s="4">
        <f t="shared" si="73"/>
        <v>1</v>
      </c>
      <c r="AD347" s="3">
        <f t="shared" si="74"/>
        <v>1</v>
      </c>
      <c r="AE347" s="2">
        <v>1</v>
      </c>
      <c r="AF347" s="1" t="str">
        <f t="shared" si="75"/>
        <v>14628</v>
      </c>
    </row>
    <row r="348" spans="1:32" ht="18" x14ac:dyDescent="0.2">
      <c r="A348" s="16" t="s">
        <v>192</v>
      </c>
      <c r="B348" s="16" t="s">
        <v>191</v>
      </c>
      <c r="C348" s="11">
        <v>6906</v>
      </c>
      <c r="D348" s="11">
        <v>6843</v>
      </c>
      <c r="E348" s="11">
        <v>-63</v>
      </c>
      <c r="F348" s="15">
        <v>2.203448275862069</v>
      </c>
      <c r="G348" s="14">
        <f t="shared" si="70"/>
        <v>-28.591549295774648</v>
      </c>
      <c r="H348" s="4">
        <f t="shared" si="71"/>
        <v>0</v>
      </c>
      <c r="I348" s="11">
        <v>3574</v>
      </c>
      <c r="J348" s="11">
        <v>3608</v>
      </c>
      <c r="K348" s="23">
        <f t="shared" si="76"/>
        <v>34</v>
      </c>
      <c r="L348" s="25">
        <f t="shared" si="77"/>
        <v>-1.1891625615763546</v>
      </c>
      <c r="M348" s="4">
        <f t="shared" si="78"/>
        <v>0</v>
      </c>
      <c r="N348" s="11">
        <v>314</v>
      </c>
      <c r="O348" s="12">
        <v>8.7465181058495822E-2</v>
      </c>
      <c r="P348" s="11">
        <v>7029</v>
      </c>
      <c r="Q348" s="11">
        <v>-84.413145539906097</v>
      </c>
      <c r="R348" s="11">
        <v>39.333333333333336</v>
      </c>
      <c r="S348" s="11">
        <v>3</v>
      </c>
      <c r="T348" s="23">
        <f t="shared" si="72"/>
        <v>434.74647887323943</v>
      </c>
      <c r="U348" s="22">
        <f t="shared" si="83"/>
        <v>0.12049514381187346</v>
      </c>
      <c r="V348" s="4">
        <f t="shared" si="79"/>
        <v>0</v>
      </c>
      <c r="W348" s="9">
        <v>5</v>
      </c>
      <c r="X348" s="20">
        <f t="shared" si="82"/>
        <v>93.431545971104526</v>
      </c>
      <c r="Y348" s="4">
        <f t="shared" si="80"/>
        <v>0</v>
      </c>
      <c r="Z348" s="6">
        <v>100.27635590722022</v>
      </c>
      <c r="AA348" s="5">
        <v>94.537217626850037</v>
      </c>
      <c r="AB348" s="3">
        <f t="shared" si="81"/>
        <v>94.276678456803637</v>
      </c>
      <c r="AC348" s="4">
        <f t="shared" si="73"/>
        <v>0</v>
      </c>
      <c r="AD348" s="3">
        <f t="shared" si="74"/>
        <v>0</v>
      </c>
      <c r="AE348" s="2">
        <v>1</v>
      </c>
      <c r="AF348" s="1" t="str">
        <f t="shared" si="75"/>
        <v>14628</v>
      </c>
    </row>
    <row r="349" spans="1:32" ht="18" x14ac:dyDescent="0.2">
      <c r="A349" s="16" t="s">
        <v>190</v>
      </c>
      <c r="B349" s="16" t="s">
        <v>189</v>
      </c>
      <c r="C349" s="11">
        <v>2231</v>
      </c>
      <c r="D349" s="11">
        <v>2122</v>
      </c>
      <c r="E349" s="11">
        <v>-109</v>
      </c>
      <c r="F349" s="15">
        <v>1.9661458333333333</v>
      </c>
      <c r="G349" s="14">
        <f t="shared" si="70"/>
        <v>-55.438410596026493</v>
      </c>
      <c r="H349" s="4">
        <f t="shared" si="71"/>
        <v>0</v>
      </c>
      <c r="I349" s="11">
        <v>1496</v>
      </c>
      <c r="J349" s="11">
        <v>1499</v>
      </c>
      <c r="K349" s="23">
        <f t="shared" si="76"/>
        <v>3</v>
      </c>
      <c r="L349" s="25">
        <f t="shared" si="77"/>
        <v>-5.4114105504587152E-2</v>
      </c>
      <c r="M349" s="4">
        <f t="shared" si="78"/>
        <v>0</v>
      </c>
      <c r="N349" s="11">
        <v>272</v>
      </c>
      <c r="O349" s="12">
        <v>0.17894736842105263</v>
      </c>
      <c r="P349" s="11">
        <v>2265</v>
      </c>
      <c r="Q349" s="11">
        <v>-72.731125827814566</v>
      </c>
      <c r="R349" s="11">
        <v>4</v>
      </c>
      <c r="S349" s="11">
        <v>8</v>
      </c>
      <c r="T349" s="23">
        <f t="shared" si="72"/>
        <v>340.73112582781459</v>
      </c>
      <c r="U349" s="22">
        <f t="shared" si="83"/>
        <v>0.22730562096585363</v>
      </c>
      <c r="V349" s="4">
        <f t="shared" si="79"/>
        <v>0</v>
      </c>
      <c r="W349" s="9">
        <v>4.7449999999999992</v>
      </c>
      <c r="X349" s="20">
        <f t="shared" si="82"/>
        <v>88.666537126578191</v>
      </c>
      <c r="Y349" s="4">
        <f t="shared" si="80"/>
        <v>0</v>
      </c>
      <c r="Z349" s="6">
        <v>94.099663189292329</v>
      </c>
      <c r="AA349" s="5">
        <v>99.197979315380252</v>
      </c>
      <c r="AB349" s="3">
        <f t="shared" si="81"/>
        <v>105.41799614716163</v>
      </c>
      <c r="AC349" s="4">
        <f t="shared" si="73"/>
        <v>1</v>
      </c>
      <c r="AD349" s="3">
        <f t="shared" si="74"/>
        <v>1</v>
      </c>
      <c r="AE349" s="2">
        <v>1</v>
      </c>
      <c r="AF349" s="1" t="str">
        <f t="shared" si="75"/>
        <v>14628</v>
      </c>
    </row>
    <row r="350" spans="1:32" ht="18" x14ac:dyDescent="0.2">
      <c r="A350" s="16" t="s">
        <v>188</v>
      </c>
      <c r="B350" s="16" t="s">
        <v>187</v>
      </c>
      <c r="C350" s="11">
        <v>4427</v>
      </c>
      <c r="D350" s="11">
        <v>4509</v>
      </c>
      <c r="E350" s="11">
        <v>82</v>
      </c>
      <c r="F350" s="15">
        <v>2.1974683544303799</v>
      </c>
      <c r="G350" s="14">
        <f t="shared" si="70"/>
        <v>37.315668202764975</v>
      </c>
      <c r="H350" s="4">
        <f t="shared" si="71"/>
        <v>1</v>
      </c>
      <c r="I350" s="11">
        <v>2247</v>
      </c>
      <c r="J350" s="11">
        <v>2289</v>
      </c>
      <c r="K350" s="23">
        <f t="shared" si="76"/>
        <v>42</v>
      </c>
      <c r="L350" s="25">
        <f t="shared" si="77"/>
        <v>1.125532571781414</v>
      </c>
      <c r="M350" s="4">
        <f t="shared" si="78"/>
        <v>0</v>
      </c>
      <c r="N350" s="11">
        <v>182</v>
      </c>
      <c r="O350" s="12">
        <v>8.2055906221821462E-2</v>
      </c>
      <c r="P350" s="11">
        <v>4340</v>
      </c>
      <c r="Q350" s="11">
        <v>76.906682027649765</v>
      </c>
      <c r="R350" s="11">
        <v>78.333333333333329</v>
      </c>
      <c r="S350" s="11">
        <v>3.6666666666666665</v>
      </c>
      <c r="T350" s="23">
        <f t="shared" si="72"/>
        <v>179.75998463901689</v>
      </c>
      <c r="U350" s="22">
        <f t="shared" si="83"/>
        <v>7.8532103380959756E-2</v>
      </c>
      <c r="V350" s="4">
        <f t="shared" si="79"/>
        <v>0</v>
      </c>
      <c r="W350" s="9">
        <v>6.45</v>
      </c>
      <c r="X350" s="20">
        <f t="shared" si="82"/>
        <v>120.52669430272483</v>
      </c>
      <c r="Y350" s="4">
        <f t="shared" si="80"/>
        <v>1</v>
      </c>
      <c r="Z350" s="6">
        <v>139.67126536120438</v>
      </c>
      <c r="AA350" s="5">
        <v>113.54519341291591</v>
      </c>
      <c r="AB350" s="3">
        <f t="shared" si="81"/>
        <v>81.294597796673685</v>
      </c>
      <c r="AC350" s="4">
        <f t="shared" si="73"/>
        <v>0</v>
      </c>
      <c r="AD350" s="3">
        <f t="shared" si="74"/>
        <v>2</v>
      </c>
      <c r="AE350" s="2">
        <v>1</v>
      </c>
      <c r="AF350" s="1" t="str">
        <f t="shared" si="75"/>
        <v>14628</v>
      </c>
    </row>
    <row r="351" spans="1:32" ht="18" x14ac:dyDescent="0.2">
      <c r="A351" s="16" t="s">
        <v>186</v>
      </c>
      <c r="B351" s="16" t="s">
        <v>185</v>
      </c>
      <c r="C351" s="11">
        <v>1376</v>
      </c>
      <c r="D351" s="11">
        <v>1339</v>
      </c>
      <c r="E351" s="11">
        <v>-37</v>
      </c>
      <c r="F351" s="15">
        <v>2.2487644151565074</v>
      </c>
      <c r="G351" s="14">
        <f t="shared" si="70"/>
        <v>-16.453479853479855</v>
      </c>
      <c r="H351" s="4">
        <f t="shared" si="71"/>
        <v>0</v>
      </c>
      <c r="I351" s="11">
        <v>703</v>
      </c>
      <c r="J351" s="11">
        <v>706</v>
      </c>
      <c r="K351" s="23">
        <f t="shared" si="76"/>
        <v>3</v>
      </c>
      <c r="L351" s="25">
        <f t="shared" si="77"/>
        <v>-0.18233224987755464</v>
      </c>
      <c r="M351" s="4">
        <f t="shared" si="78"/>
        <v>0</v>
      </c>
      <c r="N351" s="11">
        <v>67</v>
      </c>
      <c r="O351" s="12">
        <v>9.5577746077032816E-2</v>
      </c>
      <c r="P351" s="11">
        <v>1365</v>
      </c>
      <c r="Q351" s="11">
        <v>-11.561904761904762</v>
      </c>
      <c r="R351" s="11">
        <v>3</v>
      </c>
      <c r="S351" s="11">
        <v>0</v>
      </c>
      <c r="T351" s="23">
        <f t="shared" si="72"/>
        <v>81.561904761904756</v>
      </c>
      <c r="U351" s="22">
        <f t="shared" si="83"/>
        <v>0.11552677728315121</v>
      </c>
      <c r="V351" s="4">
        <f t="shared" si="79"/>
        <v>0</v>
      </c>
      <c r="W351" s="9">
        <v>5</v>
      </c>
      <c r="X351" s="20">
        <f t="shared" si="82"/>
        <v>93.431545971104526</v>
      </c>
      <c r="Y351" s="4">
        <f t="shared" si="80"/>
        <v>0</v>
      </c>
      <c r="Z351" s="6">
        <v>87.847208790342506</v>
      </c>
      <c r="AA351" s="5">
        <v>98.38019395314474</v>
      </c>
      <c r="AB351" s="3">
        <f t="shared" si="81"/>
        <v>111.99011933087186</v>
      </c>
      <c r="AC351" s="4">
        <f t="shared" si="73"/>
        <v>1</v>
      </c>
      <c r="AD351" s="3">
        <f t="shared" si="74"/>
        <v>1</v>
      </c>
      <c r="AE351" s="2">
        <v>1</v>
      </c>
      <c r="AF351" s="1" t="str">
        <f t="shared" si="75"/>
        <v>14628</v>
      </c>
    </row>
    <row r="352" spans="1:32" ht="18" x14ac:dyDescent="0.2">
      <c r="A352" s="16" t="s">
        <v>184</v>
      </c>
      <c r="B352" s="16" t="s">
        <v>183</v>
      </c>
      <c r="C352" s="11">
        <v>3127</v>
      </c>
      <c r="D352" s="11">
        <v>3072</v>
      </c>
      <c r="E352" s="11">
        <v>-55</v>
      </c>
      <c r="F352" s="15">
        <v>2.1700208188757806</v>
      </c>
      <c r="G352" s="14">
        <f t="shared" si="70"/>
        <v>-25.345378957467222</v>
      </c>
      <c r="H352" s="4">
        <f t="shared" si="71"/>
        <v>0</v>
      </c>
      <c r="I352" s="11">
        <v>1554</v>
      </c>
      <c r="J352" s="11">
        <v>1571</v>
      </c>
      <c r="K352" s="23">
        <f t="shared" si="76"/>
        <v>17</v>
      </c>
      <c r="L352" s="25">
        <f t="shared" si="77"/>
        <v>-0.67073370765251406</v>
      </c>
      <c r="M352" s="4">
        <f t="shared" si="78"/>
        <v>0</v>
      </c>
      <c r="N352" s="11">
        <v>72</v>
      </c>
      <c r="O352" s="12">
        <v>4.6361880231809399E-2</v>
      </c>
      <c r="P352" s="11">
        <v>3127</v>
      </c>
      <c r="Q352" s="11">
        <v>-25.345378957467222</v>
      </c>
      <c r="R352" s="11">
        <v>20.666666666666668</v>
      </c>
      <c r="S352" s="11">
        <v>0</v>
      </c>
      <c r="T352" s="23">
        <f t="shared" si="72"/>
        <v>118.01204562413389</v>
      </c>
      <c r="U352" s="22">
        <f t="shared" si="83"/>
        <v>7.5119061504859252E-2</v>
      </c>
      <c r="V352" s="4">
        <f t="shared" si="79"/>
        <v>0</v>
      </c>
      <c r="W352" s="9">
        <v>5</v>
      </c>
      <c r="X352" s="20">
        <f t="shared" si="82"/>
        <v>93.431545971104526</v>
      </c>
      <c r="Y352" s="4">
        <f t="shared" si="80"/>
        <v>0</v>
      </c>
      <c r="Z352" s="6">
        <v>101.19395181916705</v>
      </c>
      <c r="AA352" s="5">
        <v>98.38019395314474</v>
      </c>
      <c r="AB352" s="3">
        <f t="shared" si="81"/>
        <v>97.219440672649597</v>
      </c>
      <c r="AC352" s="4">
        <f t="shared" si="73"/>
        <v>0</v>
      </c>
      <c r="AD352" s="3">
        <f t="shared" si="74"/>
        <v>0</v>
      </c>
      <c r="AE352" s="2">
        <v>1</v>
      </c>
      <c r="AF352" s="1" t="str">
        <f t="shared" si="75"/>
        <v>14628</v>
      </c>
    </row>
    <row r="353" spans="1:32" ht="18" x14ac:dyDescent="0.2">
      <c r="A353" s="16" t="s">
        <v>182</v>
      </c>
      <c r="B353" s="16" t="s">
        <v>181</v>
      </c>
      <c r="C353" s="11">
        <v>1952</v>
      </c>
      <c r="D353" s="11">
        <v>1895</v>
      </c>
      <c r="E353" s="11">
        <v>-57</v>
      </c>
      <c r="F353" s="15">
        <v>2.1675675675675676</v>
      </c>
      <c r="G353" s="14">
        <f t="shared" si="70"/>
        <v>-26.296758104738153</v>
      </c>
      <c r="H353" s="4">
        <f t="shared" si="71"/>
        <v>0</v>
      </c>
      <c r="I353" s="11">
        <v>1043</v>
      </c>
      <c r="J353" s="11">
        <v>1046</v>
      </c>
      <c r="K353" s="23">
        <f t="shared" si="76"/>
        <v>3</v>
      </c>
      <c r="L353" s="25">
        <f t="shared" si="77"/>
        <v>-0.11408250355618778</v>
      </c>
      <c r="M353" s="4">
        <f t="shared" si="78"/>
        <v>0</v>
      </c>
      <c r="N353" s="11">
        <v>102</v>
      </c>
      <c r="O353" s="12">
        <v>9.7421203438395415E-2</v>
      </c>
      <c r="P353" s="11">
        <v>2005</v>
      </c>
      <c r="Q353" s="11">
        <v>-50.748129675810475</v>
      </c>
      <c r="R353" s="11">
        <v>3.6666666666666665</v>
      </c>
      <c r="S353" s="11">
        <v>0</v>
      </c>
      <c r="T353" s="23">
        <f t="shared" si="72"/>
        <v>156.41479634247713</v>
      </c>
      <c r="U353" s="22">
        <f t="shared" si="83"/>
        <v>0.14953613417062822</v>
      </c>
      <c r="V353" s="4">
        <f t="shared" si="79"/>
        <v>0</v>
      </c>
      <c r="W353" s="9">
        <v>5.56</v>
      </c>
      <c r="X353" s="20">
        <f t="shared" si="82"/>
        <v>103.89587911986824</v>
      </c>
      <c r="Y353" s="4">
        <f t="shared" si="80"/>
        <v>0</v>
      </c>
      <c r="Z353" s="6">
        <v>112.08764151457878</v>
      </c>
      <c r="AA353" s="5">
        <v>102.56135219615339</v>
      </c>
      <c r="AB353" s="3">
        <f t="shared" si="81"/>
        <v>91.501035092092337</v>
      </c>
      <c r="AC353" s="4">
        <f t="shared" si="73"/>
        <v>0</v>
      </c>
      <c r="AD353" s="3">
        <f t="shared" si="74"/>
        <v>0</v>
      </c>
      <c r="AE353" s="2">
        <v>1</v>
      </c>
      <c r="AF353" s="1" t="str">
        <f t="shared" si="75"/>
        <v>14628</v>
      </c>
    </row>
    <row r="354" spans="1:32" ht="18" x14ac:dyDescent="0.2">
      <c r="A354" s="16" t="s">
        <v>180</v>
      </c>
      <c r="B354" s="16" t="s">
        <v>179</v>
      </c>
      <c r="C354" s="11">
        <v>12976</v>
      </c>
      <c r="D354" s="11">
        <v>12516</v>
      </c>
      <c r="E354" s="11">
        <v>-460</v>
      </c>
      <c r="F354" s="15">
        <v>2.047274407145057</v>
      </c>
      <c r="G354" s="14">
        <f t="shared" si="70"/>
        <v>-224.68898081985708</v>
      </c>
      <c r="H354" s="4">
        <f t="shared" si="71"/>
        <v>0</v>
      </c>
      <c r="I354" s="11">
        <v>7272</v>
      </c>
      <c r="J354" s="11">
        <v>7310</v>
      </c>
      <c r="K354" s="23">
        <f t="shared" si="76"/>
        <v>38</v>
      </c>
      <c r="L354" s="25">
        <f t="shared" si="77"/>
        <v>-0.16912266841633081</v>
      </c>
      <c r="M354" s="4">
        <f t="shared" si="78"/>
        <v>0</v>
      </c>
      <c r="N354" s="11">
        <v>722</v>
      </c>
      <c r="O354" s="12">
        <v>9.8822885299753624E-2</v>
      </c>
      <c r="P354" s="11">
        <v>13295</v>
      </c>
      <c r="Q354" s="11">
        <v>-380.50590447536666</v>
      </c>
      <c r="R354" s="11">
        <v>61.666666666666664</v>
      </c>
      <c r="S354" s="11">
        <v>45</v>
      </c>
      <c r="T354" s="23">
        <f t="shared" si="72"/>
        <v>1119.1725711420333</v>
      </c>
      <c r="U354" s="22">
        <f t="shared" si="83"/>
        <v>0.1531015829195668</v>
      </c>
      <c r="V354" s="4">
        <f t="shared" si="79"/>
        <v>0</v>
      </c>
      <c r="W354" s="9">
        <v>5.43</v>
      </c>
      <c r="X354" s="20">
        <f t="shared" si="82"/>
        <v>101.46665892461952</v>
      </c>
      <c r="Y354" s="4">
        <f t="shared" si="80"/>
        <v>0</v>
      </c>
      <c r="Z354" s="6">
        <v>90.889653039500701</v>
      </c>
      <c r="AA354" s="5">
        <v>105.17150171697276</v>
      </c>
      <c r="AB354" s="3">
        <f t="shared" si="81"/>
        <v>115.7133933290131</v>
      </c>
      <c r="AC354" s="4">
        <f t="shared" si="73"/>
        <v>1</v>
      </c>
      <c r="AD354" s="3">
        <f t="shared" si="74"/>
        <v>1</v>
      </c>
      <c r="AE354" s="2">
        <v>1</v>
      </c>
      <c r="AF354" s="1" t="str">
        <f t="shared" si="75"/>
        <v>14628</v>
      </c>
    </row>
    <row r="355" spans="1:32" ht="18" x14ac:dyDescent="0.2">
      <c r="A355" s="16" t="s">
        <v>178</v>
      </c>
      <c r="B355" s="16" t="s">
        <v>177</v>
      </c>
      <c r="C355" s="11">
        <v>37668</v>
      </c>
      <c r="D355" s="11">
        <v>38010</v>
      </c>
      <c r="E355" s="11">
        <v>342</v>
      </c>
      <c r="F355" s="15">
        <v>1.9425800093365839</v>
      </c>
      <c r="G355" s="14">
        <f t="shared" si="70"/>
        <v>176.05452457878295</v>
      </c>
      <c r="H355" s="4">
        <f t="shared" si="71"/>
        <v>1</v>
      </c>
      <c r="I355" s="11">
        <v>22040</v>
      </c>
      <c r="J355" s="11">
        <v>22215</v>
      </c>
      <c r="K355" s="23">
        <f t="shared" si="76"/>
        <v>175</v>
      </c>
      <c r="L355" s="25">
        <f t="shared" si="77"/>
        <v>0.99401023869562033</v>
      </c>
      <c r="M355" s="4">
        <f t="shared" si="78"/>
        <v>1</v>
      </c>
      <c r="N355" s="11">
        <v>2316</v>
      </c>
      <c r="O355" s="12">
        <v>0.10522489777373921</v>
      </c>
      <c r="P355" s="11">
        <v>37451</v>
      </c>
      <c r="Q355" s="11">
        <v>287.76163520333233</v>
      </c>
      <c r="R355" s="11">
        <v>241.33333333333331</v>
      </c>
      <c r="S355" s="11">
        <v>12.666666666666666</v>
      </c>
      <c r="T355" s="23">
        <f t="shared" si="72"/>
        <v>2256.9050314633346</v>
      </c>
      <c r="U355" s="22">
        <f t="shared" si="83"/>
        <v>0.10159374438277446</v>
      </c>
      <c r="V355" s="4">
        <f t="shared" si="79"/>
        <v>0</v>
      </c>
      <c r="W355" s="9">
        <v>5.5</v>
      </c>
      <c r="X355" s="20">
        <f t="shared" si="82"/>
        <v>102.77470056821498</v>
      </c>
      <c r="Y355" s="4">
        <f t="shared" si="80"/>
        <v>0</v>
      </c>
      <c r="Z355" s="6">
        <v>96.094598578741767</v>
      </c>
      <c r="AA355" s="5">
        <v>102.46912076432233</v>
      </c>
      <c r="AB355" s="3">
        <f t="shared" si="81"/>
        <v>106.63359052419284</v>
      </c>
      <c r="AC355" s="4">
        <f t="shared" si="73"/>
        <v>1</v>
      </c>
      <c r="AD355" s="3">
        <f t="shared" si="74"/>
        <v>3</v>
      </c>
      <c r="AE355" s="2">
        <v>1</v>
      </c>
      <c r="AF355" s="1" t="str">
        <f t="shared" si="75"/>
        <v>14628</v>
      </c>
    </row>
    <row r="356" spans="1:32" ht="18" x14ac:dyDescent="0.2">
      <c r="A356" s="16" t="s">
        <v>176</v>
      </c>
      <c r="B356" s="16" t="s">
        <v>175</v>
      </c>
      <c r="C356" s="11">
        <v>4335</v>
      </c>
      <c r="D356" s="11">
        <v>4399</v>
      </c>
      <c r="E356" s="11">
        <v>64</v>
      </c>
      <c r="F356" s="15">
        <v>2.2088414634146343</v>
      </c>
      <c r="G356" s="14">
        <f t="shared" si="70"/>
        <v>28.97446514837819</v>
      </c>
      <c r="H356" s="4">
        <f t="shared" si="71"/>
        <v>1</v>
      </c>
      <c r="I356" s="11">
        <v>2202</v>
      </c>
      <c r="J356" s="11">
        <v>2217</v>
      </c>
      <c r="K356" s="23">
        <f t="shared" si="76"/>
        <v>15</v>
      </c>
      <c r="L356" s="25">
        <f t="shared" si="77"/>
        <v>0.51769721798780488</v>
      </c>
      <c r="M356" s="4">
        <f t="shared" si="78"/>
        <v>1</v>
      </c>
      <c r="N356" s="11">
        <v>187</v>
      </c>
      <c r="O356" s="12">
        <v>8.5232452142206011E-2</v>
      </c>
      <c r="P356" s="11">
        <v>4347</v>
      </c>
      <c r="Q356" s="11">
        <v>23.541752933057278</v>
      </c>
      <c r="R356" s="11">
        <v>51</v>
      </c>
      <c r="S356" s="11">
        <v>17</v>
      </c>
      <c r="T356" s="23">
        <f t="shared" si="72"/>
        <v>197.45824706694273</v>
      </c>
      <c r="U356" s="22">
        <f t="shared" si="83"/>
        <v>8.906551514070489E-2</v>
      </c>
      <c r="V356" s="4">
        <f t="shared" si="79"/>
        <v>0</v>
      </c>
      <c r="W356" s="9">
        <v>5.57</v>
      </c>
      <c r="X356" s="20">
        <f t="shared" si="82"/>
        <v>104.08274221181044</v>
      </c>
      <c r="Y356" s="4">
        <f t="shared" si="80"/>
        <v>0</v>
      </c>
      <c r="Z356" s="6">
        <v>108.86030663659405</v>
      </c>
      <c r="AA356" s="5">
        <v>100.51965573351956</v>
      </c>
      <c r="AB356" s="3">
        <f t="shared" si="81"/>
        <v>92.33820741391267</v>
      </c>
      <c r="AC356" s="4">
        <f t="shared" si="73"/>
        <v>0</v>
      </c>
      <c r="AD356" s="3">
        <f t="shared" si="74"/>
        <v>2</v>
      </c>
      <c r="AE356" s="2">
        <v>1</v>
      </c>
      <c r="AF356" s="1" t="str">
        <f t="shared" si="75"/>
        <v>14628</v>
      </c>
    </row>
    <row r="357" spans="1:32" ht="18" x14ac:dyDescent="0.2">
      <c r="A357" s="16" t="s">
        <v>174</v>
      </c>
      <c r="B357" s="16" t="s">
        <v>173</v>
      </c>
      <c r="C357" s="11">
        <v>357</v>
      </c>
      <c r="D357" s="11">
        <v>341</v>
      </c>
      <c r="E357" s="11">
        <v>-16</v>
      </c>
      <c r="F357" s="15">
        <v>1.9390862944162437</v>
      </c>
      <c r="G357" s="14">
        <f t="shared" si="70"/>
        <v>-8.2513089005235596</v>
      </c>
      <c r="H357" s="4">
        <f t="shared" si="71"/>
        <v>0</v>
      </c>
      <c r="I357" s="11">
        <v>232</v>
      </c>
      <c r="J357" s="11">
        <v>232</v>
      </c>
      <c r="K357" s="23">
        <f t="shared" si="76"/>
        <v>0</v>
      </c>
      <c r="L357" s="25">
        <f t="shared" si="77"/>
        <v>0</v>
      </c>
      <c r="M357" s="4">
        <f t="shared" si="78"/>
        <v>0</v>
      </c>
      <c r="N357" s="11">
        <v>18</v>
      </c>
      <c r="O357" s="12">
        <v>7.1713147410358571E-2</v>
      </c>
      <c r="P357" s="11">
        <v>382</v>
      </c>
      <c r="Q357" s="11">
        <v>-21.143979057591622</v>
      </c>
      <c r="R357" s="11">
        <v>0</v>
      </c>
      <c r="S357" s="11">
        <v>0</v>
      </c>
      <c r="T357" s="23">
        <f t="shared" si="72"/>
        <v>39.143979057591622</v>
      </c>
      <c r="U357" s="22">
        <f t="shared" si="83"/>
        <v>0.16872404766203286</v>
      </c>
      <c r="V357" s="4">
        <f t="shared" si="79"/>
        <v>0</v>
      </c>
      <c r="W357" s="9">
        <v>5</v>
      </c>
      <c r="X357" s="20">
        <f t="shared" si="82"/>
        <v>93.431545971104526</v>
      </c>
      <c r="Y357" s="4">
        <f t="shared" si="80"/>
        <v>0</v>
      </c>
      <c r="Z357" s="6">
        <v>96.303319180184189</v>
      </c>
      <c r="AA357" s="5">
        <v>98.38019395314474</v>
      </c>
      <c r="AB357" s="3">
        <f t="shared" si="81"/>
        <v>102.1565972913921</v>
      </c>
      <c r="AC357" s="4">
        <f t="shared" si="73"/>
        <v>1</v>
      </c>
      <c r="AD357" s="3">
        <f t="shared" si="74"/>
        <v>1</v>
      </c>
      <c r="AE357" s="2">
        <v>1</v>
      </c>
      <c r="AF357" s="1" t="str">
        <f t="shared" si="75"/>
        <v>14628</v>
      </c>
    </row>
    <row r="358" spans="1:32" ht="18" x14ac:dyDescent="0.2">
      <c r="A358" s="16" t="s">
        <v>172</v>
      </c>
      <c r="B358" s="16" t="s">
        <v>171</v>
      </c>
      <c r="C358" s="11">
        <v>981</v>
      </c>
      <c r="D358" s="11">
        <v>958</v>
      </c>
      <c r="E358" s="11">
        <v>-23</v>
      </c>
      <c r="F358" s="15">
        <v>2.1300639658848612</v>
      </c>
      <c r="G358" s="14">
        <f t="shared" si="70"/>
        <v>-10.797797797797799</v>
      </c>
      <c r="H358" s="4">
        <f t="shared" si="71"/>
        <v>0</v>
      </c>
      <c r="I358" s="11">
        <v>570</v>
      </c>
      <c r="J358" s="11">
        <v>577</v>
      </c>
      <c r="K358" s="23">
        <f t="shared" si="76"/>
        <v>7</v>
      </c>
      <c r="L358" s="25">
        <f t="shared" si="77"/>
        <v>-0.64828033744321867</v>
      </c>
      <c r="M358" s="4">
        <f t="shared" si="78"/>
        <v>0</v>
      </c>
      <c r="N358" s="11">
        <v>75</v>
      </c>
      <c r="O358" s="12">
        <v>0.13043478260869565</v>
      </c>
      <c r="P358" s="11">
        <v>999</v>
      </c>
      <c r="Q358" s="11">
        <v>-19.248248248248249</v>
      </c>
      <c r="R358" s="11">
        <v>7</v>
      </c>
      <c r="S358" s="11">
        <v>0</v>
      </c>
      <c r="T358" s="23">
        <f t="shared" si="72"/>
        <v>101.24824824824825</v>
      </c>
      <c r="U358" s="22">
        <f t="shared" si="83"/>
        <v>0.17547356715467632</v>
      </c>
      <c r="V358" s="4">
        <f t="shared" si="79"/>
        <v>0</v>
      </c>
      <c r="W358" s="9">
        <v>5</v>
      </c>
      <c r="X358" s="20">
        <f t="shared" si="82"/>
        <v>93.431545971104526</v>
      </c>
      <c r="Y358" s="4">
        <f t="shared" si="80"/>
        <v>0</v>
      </c>
      <c r="Z358" s="6">
        <v>85.615275030463181</v>
      </c>
      <c r="AA358" s="5">
        <v>98.38019395314474</v>
      </c>
      <c r="AB358" s="3">
        <f t="shared" si="81"/>
        <v>114.90962788841081</v>
      </c>
      <c r="AC358" s="4">
        <f t="shared" si="73"/>
        <v>1</v>
      </c>
      <c r="AD358" s="3">
        <f t="shared" si="74"/>
        <v>1</v>
      </c>
      <c r="AE358" s="2">
        <v>1</v>
      </c>
      <c r="AF358" s="1" t="str">
        <f t="shared" si="75"/>
        <v>14628</v>
      </c>
    </row>
    <row r="359" spans="1:32" ht="18" x14ac:dyDescent="0.2">
      <c r="A359" s="16" t="s">
        <v>170</v>
      </c>
      <c r="B359" s="16" t="s">
        <v>169</v>
      </c>
      <c r="C359" s="11">
        <v>1406</v>
      </c>
      <c r="D359" s="11">
        <v>1359</v>
      </c>
      <c r="E359" s="11">
        <v>-47</v>
      </c>
      <c r="F359" s="15">
        <v>2.1467065868263475</v>
      </c>
      <c r="G359" s="14">
        <f t="shared" si="70"/>
        <v>-21.894002789400275</v>
      </c>
      <c r="H359" s="4">
        <f t="shared" si="71"/>
        <v>0</v>
      </c>
      <c r="I359" s="11">
        <v>766</v>
      </c>
      <c r="J359" s="11">
        <v>768</v>
      </c>
      <c r="K359" s="23">
        <f t="shared" si="76"/>
        <v>2</v>
      </c>
      <c r="L359" s="25">
        <f t="shared" si="77"/>
        <v>-9.1349216460695645E-2</v>
      </c>
      <c r="M359" s="4">
        <f t="shared" si="78"/>
        <v>0</v>
      </c>
      <c r="N359" s="11">
        <v>69</v>
      </c>
      <c r="O359" s="12">
        <v>8.9262613195342816E-2</v>
      </c>
      <c r="P359" s="11">
        <v>1434</v>
      </c>
      <c r="Q359" s="11">
        <v>-34.937238493723846</v>
      </c>
      <c r="R359" s="11">
        <v>2</v>
      </c>
      <c r="S359" s="11">
        <v>0</v>
      </c>
      <c r="T359" s="23">
        <f t="shared" si="72"/>
        <v>105.93723849372384</v>
      </c>
      <c r="U359" s="22">
        <f t="shared" si="83"/>
        <v>0.13793911262203626</v>
      </c>
      <c r="V359" s="4">
        <f t="shared" si="79"/>
        <v>0</v>
      </c>
      <c r="W359" s="9">
        <v>5</v>
      </c>
      <c r="X359" s="20">
        <f t="shared" si="82"/>
        <v>93.431545971104526</v>
      </c>
      <c r="Y359" s="4">
        <f t="shared" si="80"/>
        <v>0</v>
      </c>
      <c r="Z359" s="6">
        <v>85.959155861417301</v>
      </c>
      <c r="AA359" s="5">
        <v>98.38019395314474</v>
      </c>
      <c r="AB359" s="3">
        <f t="shared" si="81"/>
        <v>114.44993028055387</v>
      </c>
      <c r="AC359" s="4">
        <f t="shared" si="73"/>
        <v>1</v>
      </c>
      <c r="AD359" s="3">
        <f t="shared" si="74"/>
        <v>1</v>
      </c>
      <c r="AE359" s="2">
        <v>1</v>
      </c>
      <c r="AF359" s="1" t="str">
        <f t="shared" si="75"/>
        <v>14628</v>
      </c>
    </row>
    <row r="360" spans="1:32" ht="18" x14ac:dyDescent="0.2">
      <c r="A360" s="16" t="s">
        <v>168</v>
      </c>
      <c r="B360" s="16" t="s">
        <v>167</v>
      </c>
      <c r="C360" s="11">
        <v>1704</v>
      </c>
      <c r="D360" s="11">
        <v>1667</v>
      </c>
      <c r="E360" s="11">
        <v>-37</v>
      </c>
      <c r="F360" s="15">
        <v>2.4197530864197532</v>
      </c>
      <c r="G360" s="14">
        <f t="shared" si="70"/>
        <v>-15.290816326530612</v>
      </c>
      <c r="H360" s="4">
        <f t="shared" si="71"/>
        <v>0</v>
      </c>
      <c r="I360" s="11">
        <v>833</v>
      </c>
      <c r="J360" s="11">
        <v>836</v>
      </c>
      <c r="K360" s="23">
        <f t="shared" si="76"/>
        <v>3</v>
      </c>
      <c r="L360" s="25">
        <f t="shared" si="77"/>
        <v>-0.19619619619619619</v>
      </c>
      <c r="M360" s="4">
        <f t="shared" si="78"/>
        <v>0</v>
      </c>
      <c r="N360" s="11">
        <v>75</v>
      </c>
      <c r="O360" s="12">
        <v>8.9820359281437126E-2</v>
      </c>
      <c r="P360" s="11">
        <v>1764</v>
      </c>
      <c r="Q360" s="11">
        <v>-40.086734693877553</v>
      </c>
      <c r="R360" s="11">
        <v>7</v>
      </c>
      <c r="S360" s="11">
        <v>0</v>
      </c>
      <c r="T360" s="23">
        <f t="shared" si="72"/>
        <v>122.08673469387756</v>
      </c>
      <c r="U360" s="22">
        <f t="shared" si="83"/>
        <v>0.14603676398789181</v>
      </c>
      <c r="V360" s="4">
        <f t="shared" si="79"/>
        <v>0</v>
      </c>
      <c r="W360" s="9">
        <v>5</v>
      </c>
      <c r="X360" s="20">
        <f t="shared" si="82"/>
        <v>93.431545971104526</v>
      </c>
      <c r="Y360" s="4">
        <f t="shared" si="80"/>
        <v>0</v>
      </c>
      <c r="Z360" s="6">
        <v>92.401002194766917</v>
      </c>
      <c r="AA360" s="5">
        <v>98.38019395314474</v>
      </c>
      <c r="AB360" s="3">
        <f t="shared" si="81"/>
        <v>106.47091656622361</v>
      </c>
      <c r="AC360" s="4">
        <f t="shared" si="73"/>
        <v>1</v>
      </c>
      <c r="AD360" s="3">
        <f t="shared" si="74"/>
        <v>1</v>
      </c>
      <c r="AE360" s="2">
        <v>1</v>
      </c>
      <c r="AF360" s="1" t="str">
        <f t="shared" si="75"/>
        <v>14628</v>
      </c>
    </row>
    <row r="361" spans="1:32" ht="18" x14ac:dyDescent="0.2">
      <c r="A361" s="16" t="s">
        <v>166</v>
      </c>
      <c r="B361" s="16" t="s">
        <v>165</v>
      </c>
      <c r="C361" s="11">
        <v>10093</v>
      </c>
      <c r="D361" s="11">
        <v>9932</v>
      </c>
      <c r="E361" s="11">
        <v>-161</v>
      </c>
      <c r="F361" s="15">
        <v>2.0038647342995168</v>
      </c>
      <c r="G361" s="14">
        <f t="shared" si="70"/>
        <v>-80.344744455159116</v>
      </c>
      <c r="H361" s="4">
        <f t="shared" si="71"/>
        <v>0</v>
      </c>
      <c r="I361" s="11">
        <v>6148</v>
      </c>
      <c r="J361" s="11">
        <v>6186</v>
      </c>
      <c r="K361" s="23">
        <f t="shared" si="76"/>
        <v>38</v>
      </c>
      <c r="L361" s="25">
        <f t="shared" si="77"/>
        <v>-0.47296186275392321</v>
      </c>
      <c r="M361" s="4">
        <f t="shared" si="78"/>
        <v>0</v>
      </c>
      <c r="N361" s="11">
        <v>766</v>
      </c>
      <c r="O361" s="12">
        <v>0.12360819751492658</v>
      </c>
      <c r="P361" s="11">
        <v>10370</v>
      </c>
      <c r="Q361" s="11">
        <v>-218.57762777242044</v>
      </c>
      <c r="R361" s="11">
        <v>44.666666666666664</v>
      </c>
      <c r="S361" s="11">
        <v>35</v>
      </c>
      <c r="T361" s="23">
        <f t="shared" si="72"/>
        <v>994.24429443908707</v>
      </c>
      <c r="U361" s="22">
        <f t="shared" si="83"/>
        <v>0.16072491019060572</v>
      </c>
      <c r="V361" s="4">
        <f t="shared" si="79"/>
        <v>0</v>
      </c>
      <c r="W361" s="9">
        <v>4.49</v>
      </c>
      <c r="X361" s="20">
        <f t="shared" si="82"/>
        <v>83.901528282051871</v>
      </c>
      <c r="Y361" s="4">
        <f t="shared" si="80"/>
        <v>0</v>
      </c>
      <c r="Z361" s="6">
        <v>87.736505910128074</v>
      </c>
      <c r="AA361" s="5">
        <v>84.673557893486532</v>
      </c>
      <c r="AB361" s="3">
        <f t="shared" si="81"/>
        <v>96.508924096226224</v>
      </c>
      <c r="AC361" s="4">
        <f t="shared" si="73"/>
        <v>0</v>
      </c>
      <c r="AD361" s="3">
        <f t="shared" si="74"/>
        <v>0</v>
      </c>
      <c r="AE361" s="2">
        <v>1</v>
      </c>
      <c r="AF361" s="1" t="str">
        <f t="shared" si="75"/>
        <v>14628</v>
      </c>
    </row>
    <row r="362" spans="1:32" ht="18" x14ac:dyDescent="0.2">
      <c r="A362" s="16" t="s">
        <v>164</v>
      </c>
      <c r="B362" s="16" t="s">
        <v>163</v>
      </c>
      <c r="C362" s="11">
        <v>1666</v>
      </c>
      <c r="D362" s="11">
        <v>1622</v>
      </c>
      <c r="E362" s="11">
        <v>-44</v>
      </c>
      <c r="F362" s="15">
        <v>2.0994962216624686</v>
      </c>
      <c r="G362" s="14">
        <f t="shared" si="70"/>
        <v>-20.95740851829634</v>
      </c>
      <c r="H362" s="4">
        <f t="shared" si="71"/>
        <v>0</v>
      </c>
      <c r="I362" s="11">
        <v>878</v>
      </c>
      <c r="J362" s="11">
        <v>881</v>
      </c>
      <c r="K362" s="23">
        <f t="shared" si="76"/>
        <v>3</v>
      </c>
      <c r="L362" s="25">
        <f t="shared" si="77"/>
        <v>-0.14314746965880468</v>
      </c>
      <c r="M362" s="4">
        <f t="shared" si="78"/>
        <v>0</v>
      </c>
      <c r="N362" s="11">
        <v>60</v>
      </c>
      <c r="O362" s="12">
        <v>6.6815144766147E-2</v>
      </c>
      <c r="P362" s="11">
        <v>1667</v>
      </c>
      <c r="Q362" s="11">
        <v>-21.433713257348529</v>
      </c>
      <c r="R362" s="11">
        <v>9.6666666666666661</v>
      </c>
      <c r="S362" s="11">
        <v>0</v>
      </c>
      <c r="T362" s="23">
        <f t="shared" si="72"/>
        <v>91.100379924015201</v>
      </c>
      <c r="U362" s="22">
        <f t="shared" si="83"/>
        <v>0.10340565258117503</v>
      </c>
      <c r="V362" s="4">
        <f t="shared" si="79"/>
        <v>0</v>
      </c>
      <c r="W362" s="9">
        <v>5</v>
      </c>
      <c r="X362" s="20">
        <f t="shared" si="82"/>
        <v>93.431545971104526</v>
      </c>
      <c r="Y362" s="4">
        <f t="shared" si="80"/>
        <v>0</v>
      </c>
      <c r="Z362" s="6">
        <v>105.12875671720612</v>
      </c>
      <c r="AA362" s="5">
        <v>98.38019395314474</v>
      </c>
      <c r="AB362" s="3">
        <f t="shared" si="81"/>
        <v>93.58066910063927</v>
      </c>
      <c r="AC362" s="4">
        <f t="shared" si="73"/>
        <v>0</v>
      </c>
      <c r="AD362" s="3">
        <f t="shared" si="74"/>
        <v>0</v>
      </c>
      <c r="AE362" s="2">
        <v>1</v>
      </c>
      <c r="AF362" s="1" t="str">
        <f t="shared" si="75"/>
        <v>14628</v>
      </c>
    </row>
    <row r="363" spans="1:32" ht="18" x14ac:dyDescent="0.2">
      <c r="A363" s="16" t="s">
        <v>162</v>
      </c>
      <c r="B363" s="16" t="s">
        <v>161</v>
      </c>
      <c r="C363" s="11">
        <v>5677</v>
      </c>
      <c r="D363" s="11">
        <v>5679</v>
      </c>
      <c r="E363" s="11">
        <v>2</v>
      </c>
      <c r="F363" s="15">
        <v>2.2662465537613232</v>
      </c>
      <c r="G363" s="14">
        <f t="shared" si="70"/>
        <v>0.88251651025373656</v>
      </c>
      <c r="H363" s="4">
        <f t="shared" si="71"/>
        <v>1</v>
      </c>
      <c r="I363" s="11">
        <v>2816</v>
      </c>
      <c r="J363" s="11">
        <v>2834</v>
      </c>
      <c r="K363" s="23">
        <f t="shared" si="76"/>
        <v>18</v>
      </c>
      <c r="L363" s="25">
        <f t="shared" si="77"/>
        <v>20.396218983851909</v>
      </c>
      <c r="M363" s="4">
        <f t="shared" si="78"/>
        <v>0</v>
      </c>
      <c r="N363" s="11">
        <v>230</v>
      </c>
      <c r="O363" s="12">
        <v>8.1502480510276407E-2</v>
      </c>
      <c r="P363" s="11">
        <v>5754</v>
      </c>
      <c r="Q363" s="11">
        <v>-33.094369134515119</v>
      </c>
      <c r="R363" s="11">
        <v>25</v>
      </c>
      <c r="S363" s="11">
        <v>2.6666666666666665</v>
      </c>
      <c r="T363" s="23">
        <f t="shared" si="72"/>
        <v>285.42770246784841</v>
      </c>
      <c r="U363" s="22">
        <f t="shared" si="83"/>
        <v>0.10071549134363035</v>
      </c>
      <c r="V363" s="4">
        <f t="shared" si="79"/>
        <v>0</v>
      </c>
      <c r="W363" s="9">
        <v>5.2149999999999999</v>
      </c>
      <c r="X363" s="20">
        <f t="shared" si="82"/>
        <v>97.449102447862018</v>
      </c>
      <c r="Y363" s="4">
        <f t="shared" si="80"/>
        <v>0</v>
      </c>
      <c r="Z363" s="6">
        <v>99.985360886562063</v>
      </c>
      <c r="AA363" s="5">
        <v>103.09152921012902</v>
      </c>
      <c r="AB363" s="3">
        <f t="shared" si="81"/>
        <v>103.10662310564749</v>
      </c>
      <c r="AC363" s="4">
        <f t="shared" si="73"/>
        <v>1</v>
      </c>
      <c r="AD363" s="3">
        <f t="shared" si="74"/>
        <v>2</v>
      </c>
      <c r="AE363" s="2">
        <v>1</v>
      </c>
      <c r="AF363" s="1" t="str">
        <f t="shared" si="75"/>
        <v>14628</v>
      </c>
    </row>
    <row r="364" spans="1:32" ht="18" x14ac:dyDescent="0.2">
      <c r="A364" s="16" t="s">
        <v>160</v>
      </c>
      <c r="B364" s="16" t="s">
        <v>159</v>
      </c>
      <c r="C364" s="11">
        <v>2536</v>
      </c>
      <c r="D364" s="11">
        <v>2523</v>
      </c>
      <c r="E364" s="11">
        <v>-13</v>
      </c>
      <c r="F364" s="15">
        <v>2.2526978417266186</v>
      </c>
      <c r="G364" s="14">
        <f t="shared" si="70"/>
        <v>-5.7708582834331343</v>
      </c>
      <c r="H364" s="4">
        <f t="shared" si="71"/>
        <v>0</v>
      </c>
      <c r="I364" s="11">
        <v>1255</v>
      </c>
      <c r="J364" s="11">
        <v>1274</v>
      </c>
      <c r="K364" s="23">
        <f t="shared" si="76"/>
        <v>19</v>
      </c>
      <c r="L364" s="25">
        <f t="shared" si="77"/>
        <v>-3.2924045379081348</v>
      </c>
      <c r="M364" s="4">
        <f t="shared" si="78"/>
        <v>0</v>
      </c>
      <c r="N364" s="11">
        <v>115</v>
      </c>
      <c r="O364" s="12">
        <v>9.1342335186656076E-2</v>
      </c>
      <c r="P364" s="11">
        <v>2505</v>
      </c>
      <c r="Q364" s="11">
        <v>7.9904191616766473</v>
      </c>
      <c r="R364" s="11">
        <v>26.666666666666668</v>
      </c>
      <c r="S364" s="11">
        <v>1</v>
      </c>
      <c r="T364" s="23">
        <f t="shared" si="72"/>
        <v>132.67624750499002</v>
      </c>
      <c r="U364" s="22">
        <f t="shared" si="83"/>
        <v>0.10414148155807694</v>
      </c>
      <c r="V364" s="4">
        <f t="shared" si="79"/>
        <v>0</v>
      </c>
      <c r="W364" s="9">
        <v>5</v>
      </c>
      <c r="X364" s="20">
        <f t="shared" si="82"/>
        <v>93.431545971104526</v>
      </c>
      <c r="Y364" s="4">
        <f t="shared" si="80"/>
        <v>0</v>
      </c>
      <c r="Z364" s="6">
        <v>108.53067525965641</v>
      </c>
      <c r="AA364" s="5">
        <v>98.38019395314474</v>
      </c>
      <c r="AB364" s="3">
        <f t="shared" si="81"/>
        <v>90.647361879738654</v>
      </c>
      <c r="AC364" s="4">
        <f t="shared" si="73"/>
        <v>0</v>
      </c>
      <c r="AD364" s="3">
        <f t="shared" si="74"/>
        <v>0</v>
      </c>
      <c r="AE364" s="2">
        <v>1</v>
      </c>
      <c r="AF364" s="1" t="str">
        <f t="shared" si="75"/>
        <v>14628</v>
      </c>
    </row>
    <row r="365" spans="1:32" ht="18" x14ac:dyDescent="0.2">
      <c r="A365" s="16" t="s">
        <v>158</v>
      </c>
      <c r="B365" s="16" t="s">
        <v>157</v>
      </c>
      <c r="C365" s="11">
        <v>5316</v>
      </c>
      <c r="D365" s="11">
        <v>5412</v>
      </c>
      <c r="E365" s="11">
        <v>96</v>
      </c>
      <c r="F365" s="15">
        <v>2.1720606308889798</v>
      </c>
      <c r="G365" s="14">
        <f t="shared" si="70"/>
        <v>44.197661259901928</v>
      </c>
      <c r="H365" s="4">
        <f t="shared" si="71"/>
        <v>1</v>
      </c>
      <c r="I365" s="11">
        <v>2675</v>
      </c>
      <c r="J365" s="11">
        <v>2735</v>
      </c>
      <c r="K365" s="23">
        <f t="shared" si="76"/>
        <v>60</v>
      </c>
      <c r="L365" s="25">
        <f t="shared" si="77"/>
        <v>1.3575378943056124</v>
      </c>
      <c r="M365" s="4">
        <f t="shared" si="78"/>
        <v>0</v>
      </c>
      <c r="N365" s="11">
        <v>198</v>
      </c>
      <c r="O365" s="12">
        <v>7.3743016759776542E-2</v>
      </c>
      <c r="P365" s="11">
        <v>5302</v>
      </c>
      <c r="Q365" s="11">
        <v>50.643153526970956</v>
      </c>
      <c r="R365" s="11">
        <v>93.666666666666657</v>
      </c>
      <c r="S365" s="11">
        <v>2</v>
      </c>
      <c r="T365" s="23">
        <f t="shared" si="72"/>
        <v>239.02351313969569</v>
      </c>
      <c r="U365" s="22">
        <f t="shared" si="83"/>
        <v>8.7394337528225119E-2</v>
      </c>
      <c r="V365" s="4">
        <f t="shared" si="79"/>
        <v>0</v>
      </c>
      <c r="W365" s="9">
        <v>5.3900000000000006</v>
      </c>
      <c r="X365" s="20">
        <f t="shared" si="82"/>
        <v>100.71920655685068</v>
      </c>
      <c r="Y365" s="4">
        <f t="shared" si="80"/>
        <v>0</v>
      </c>
      <c r="Z365" s="6">
        <v>117.64317878054551</v>
      </c>
      <c r="AA365" s="5">
        <v>96.757566372940687</v>
      </c>
      <c r="AB365" s="3">
        <f t="shared" si="81"/>
        <v>82.246643941366671</v>
      </c>
      <c r="AC365" s="4">
        <f t="shared" si="73"/>
        <v>0</v>
      </c>
      <c r="AD365" s="3">
        <f t="shared" si="74"/>
        <v>1</v>
      </c>
      <c r="AE365" s="2">
        <v>1</v>
      </c>
      <c r="AF365" s="1" t="str">
        <f t="shared" si="75"/>
        <v>14628</v>
      </c>
    </row>
    <row r="366" spans="1:32" ht="18" x14ac:dyDescent="0.2">
      <c r="A366" s="16" t="s">
        <v>156</v>
      </c>
      <c r="B366" s="16" t="s">
        <v>155</v>
      </c>
      <c r="C366" s="11">
        <v>13550</v>
      </c>
      <c r="D366" s="11">
        <v>13942</v>
      </c>
      <c r="E366" s="11">
        <v>392</v>
      </c>
      <c r="F366" s="15">
        <v>2.1984023475709162</v>
      </c>
      <c r="G366" s="14">
        <f t="shared" si="70"/>
        <v>178.31130886169819</v>
      </c>
      <c r="H366" s="4">
        <f t="shared" si="71"/>
        <v>1</v>
      </c>
      <c r="I366" s="11">
        <v>6718</v>
      </c>
      <c r="J366" s="11">
        <v>6920</v>
      </c>
      <c r="K366" s="23">
        <f t="shared" si="76"/>
        <v>202</v>
      </c>
      <c r="L366" s="25">
        <f t="shared" si="77"/>
        <v>1.1328501893095027</v>
      </c>
      <c r="M366" s="4">
        <f t="shared" si="78"/>
        <v>0</v>
      </c>
      <c r="N366" s="11">
        <v>384</v>
      </c>
      <c r="O366" s="12">
        <v>5.7442034405385194E-2</v>
      </c>
      <c r="P366" s="11">
        <v>13485</v>
      </c>
      <c r="Q366" s="11">
        <v>207.87823507601038</v>
      </c>
      <c r="R366" s="11">
        <v>248.66666666666666</v>
      </c>
      <c r="S366" s="11">
        <v>8</v>
      </c>
      <c r="T366" s="23">
        <f t="shared" si="72"/>
        <v>416.78843159065627</v>
      </c>
      <c r="U366" s="22">
        <f t="shared" si="83"/>
        <v>6.0229542137378071E-2</v>
      </c>
      <c r="V366" s="4">
        <f t="shared" si="79"/>
        <v>0</v>
      </c>
      <c r="W366" s="9">
        <v>6.1</v>
      </c>
      <c r="X366" s="20">
        <f t="shared" si="82"/>
        <v>113.98648608474753</v>
      </c>
      <c r="Y366" s="4">
        <f t="shared" si="80"/>
        <v>1</v>
      </c>
      <c r="Z366" s="6">
        <v>113.32299965708819</v>
      </c>
      <c r="AA366" s="5">
        <v>110.64697438667747</v>
      </c>
      <c r="AB366" s="3">
        <f t="shared" si="81"/>
        <v>97.638585919444168</v>
      </c>
      <c r="AC366" s="4">
        <f t="shared" si="73"/>
        <v>0</v>
      </c>
      <c r="AD366" s="3">
        <f t="shared" si="74"/>
        <v>2</v>
      </c>
      <c r="AE366" s="2">
        <v>1</v>
      </c>
      <c r="AF366" s="1" t="str">
        <f t="shared" si="75"/>
        <v>14628</v>
      </c>
    </row>
    <row r="367" spans="1:32" ht="18" x14ac:dyDescent="0.2">
      <c r="A367" s="16" t="s">
        <v>154</v>
      </c>
      <c r="B367" s="16" t="s">
        <v>153</v>
      </c>
      <c r="C367" s="11">
        <v>520838</v>
      </c>
      <c r="D367" s="11">
        <v>560472</v>
      </c>
      <c r="E367" s="11">
        <v>39634</v>
      </c>
      <c r="F367" s="15">
        <v>1.7734132048994788</v>
      </c>
      <c r="G367" s="14">
        <f t="shared" si="70"/>
        <v>22348.993393362347</v>
      </c>
      <c r="H367" s="4">
        <f t="shared" si="71"/>
        <v>1</v>
      </c>
      <c r="I367" s="11">
        <v>329340</v>
      </c>
      <c r="J367" s="11">
        <v>333562</v>
      </c>
      <c r="K367" s="23">
        <f t="shared" si="76"/>
        <v>4222</v>
      </c>
      <c r="L367" s="25">
        <f t="shared" si="77"/>
        <v>0.18891231142669426</v>
      </c>
      <c r="M367" s="4">
        <f t="shared" si="78"/>
        <v>1</v>
      </c>
      <c r="N367" s="11">
        <v>39574</v>
      </c>
      <c r="O367" s="12">
        <v>0.1206211804867641</v>
      </c>
      <c r="P367" s="11">
        <v>502979</v>
      </c>
      <c r="Q367" s="11">
        <v>32419.404480107522</v>
      </c>
      <c r="R367" s="11">
        <v>6012.333333333333</v>
      </c>
      <c r="S367" s="11">
        <v>737.33333333333326</v>
      </c>
      <c r="T367" s="23">
        <f t="shared" si="72"/>
        <v>12429.595519892477</v>
      </c>
      <c r="U367" s="22">
        <f t="shared" si="83"/>
        <v>3.7263223988021649E-2</v>
      </c>
      <c r="V367" s="4">
        <f t="shared" si="79"/>
        <v>1</v>
      </c>
      <c r="W367" s="9">
        <v>5.9</v>
      </c>
      <c r="X367" s="20">
        <f t="shared" si="82"/>
        <v>110.24922424590335</v>
      </c>
      <c r="Y367" s="4">
        <f t="shared" si="80"/>
        <v>1</v>
      </c>
      <c r="Z367" s="6">
        <v>90.100117456233576</v>
      </c>
      <c r="AA367" s="5">
        <v>112.64224769528973</v>
      </c>
      <c r="AB367" s="3">
        <f t="shared" si="81"/>
        <v>125.0189798587178</v>
      </c>
      <c r="AC367" s="4">
        <f t="shared" si="73"/>
        <v>1</v>
      </c>
      <c r="AD367" s="3">
        <f t="shared" si="74"/>
        <v>5</v>
      </c>
      <c r="AE367" s="2">
        <v>1</v>
      </c>
      <c r="AF367" s="1" t="str">
        <f t="shared" si="75"/>
        <v>14713</v>
      </c>
    </row>
    <row r="368" spans="1:32" ht="18" x14ac:dyDescent="0.2">
      <c r="A368" s="16" t="s">
        <v>152</v>
      </c>
      <c r="B368" s="16" t="s">
        <v>151</v>
      </c>
      <c r="C368" s="11">
        <v>8233</v>
      </c>
      <c r="D368" s="11">
        <v>8090</v>
      </c>
      <c r="E368" s="11">
        <v>-143</v>
      </c>
      <c r="F368" s="15">
        <v>2.154994850669413</v>
      </c>
      <c r="G368" s="14">
        <f t="shared" si="70"/>
        <v>-66.357467144563913</v>
      </c>
      <c r="H368" s="4">
        <f t="shared" si="71"/>
        <v>0</v>
      </c>
      <c r="I368" s="11">
        <v>4333</v>
      </c>
      <c r="J368" s="11">
        <v>4381</v>
      </c>
      <c r="K368" s="23">
        <f t="shared" si="76"/>
        <v>48</v>
      </c>
      <c r="L368" s="25">
        <f t="shared" si="77"/>
        <v>-0.7233549149100128</v>
      </c>
      <c r="M368" s="4">
        <f t="shared" si="78"/>
        <v>0</v>
      </c>
      <c r="N368" s="11">
        <v>362</v>
      </c>
      <c r="O368" s="12">
        <v>8.3796296296296299E-2</v>
      </c>
      <c r="P368" s="11">
        <v>8370</v>
      </c>
      <c r="Q368" s="11">
        <v>-129.93070489844683</v>
      </c>
      <c r="R368" s="11">
        <v>62.666666666666664</v>
      </c>
      <c r="S368" s="11">
        <v>5</v>
      </c>
      <c r="T368" s="23">
        <f t="shared" si="72"/>
        <v>549.59737156511346</v>
      </c>
      <c r="U368" s="22">
        <f t="shared" si="83"/>
        <v>0.1254502103549677</v>
      </c>
      <c r="V368" s="4">
        <f t="shared" si="79"/>
        <v>0</v>
      </c>
      <c r="W368" s="9">
        <v>4.75</v>
      </c>
      <c r="X368" s="20">
        <f t="shared" si="82"/>
        <v>88.759968672549306</v>
      </c>
      <c r="Y368" s="4">
        <f t="shared" si="80"/>
        <v>0</v>
      </c>
      <c r="Z368" s="6">
        <v>99.658375549855506</v>
      </c>
      <c r="AA368" s="5">
        <v>86.159529235527557</v>
      </c>
      <c r="AB368" s="3">
        <f t="shared" si="81"/>
        <v>86.454880244786892</v>
      </c>
      <c r="AC368" s="4">
        <f t="shared" si="73"/>
        <v>0</v>
      </c>
      <c r="AD368" s="3">
        <f t="shared" si="74"/>
        <v>0</v>
      </c>
      <c r="AE368" s="2">
        <v>1</v>
      </c>
      <c r="AF368" s="1" t="str">
        <f t="shared" si="75"/>
        <v>14729</v>
      </c>
    </row>
    <row r="369" spans="1:32" ht="18" x14ac:dyDescent="0.2">
      <c r="A369" s="16" t="s">
        <v>150</v>
      </c>
      <c r="B369" s="16" t="s">
        <v>149</v>
      </c>
      <c r="C369" s="11">
        <v>3347</v>
      </c>
      <c r="D369" s="11">
        <v>3339</v>
      </c>
      <c r="E369" s="11">
        <v>-8</v>
      </c>
      <c r="F369" s="15">
        <v>2.6433677521842731</v>
      </c>
      <c r="G369" s="14">
        <f t="shared" si="70"/>
        <v>-3.0264423076923079</v>
      </c>
      <c r="H369" s="4">
        <f t="shared" si="71"/>
        <v>0</v>
      </c>
      <c r="I369" s="11">
        <v>1602</v>
      </c>
      <c r="J369" s="11">
        <v>1615</v>
      </c>
      <c r="K369" s="23">
        <f t="shared" si="76"/>
        <v>13</v>
      </c>
      <c r="L369" s="25">
        <f t="shared" si="77"/>
        <v>-4.2954725972994439</v>
      </c>
      <c r="M369" s="4">
        <f t="shared" si="78"/>
        <v>0</v>
      </c>
      <c r="N369" s="11">
        <v>333</v>
      </c>
      <c r="O369" s="12">
        <v>0.20734744707347447</v>
      </c>
      <c r="P369" s="11">
        <v>3328</v>
      </c>
      <c r="Q369" s="11">
        <v>4.1613581730769234</v>
      </c>
      <c r="R369" s="11">
        <v>19</v>
      </c>
      <c r="S369" s="11">
        <v>2.333333333333333</v>
      </c>
      <c r="T369" s="23">
        <f t="shared" si="72"/>
        <v>345.50530849358978</v>
      </c>
      <c r="U369" s="22">
        <f t="shared" si="83"/>
        <v>0.21393517553782648</v>
      </c>
      <c r="V369" s="4">
        <f t="shared" si="79"/>
        <v>0</v>
      </c>
      <c r="W369" s="9">
        <v>5.4</v>
      </c>
      <c r="X369" s="20">
        <f t="shared" si="82"/>
        <v>100.90606964879289</v>
      </c>
      <c r="Y369" s="4">
        <f t="shared" si="80"/>
        <v>0</v>
      </c>
      <c r="Z369" s="6">
        <v>120.34598963312268</v>
      </c>
      <c r="AA369" s="5">
        <v>101.27011215051837</v>
      </c>
      <c r="AB369" s="3">
        <f t="shared" si="81"/>
        <v>84.149137382344421</v>
      </c>
      <c r="AC369" s="4">
        <f t="shared" si="73"/>
        <v>0</v>
      </c>
      <c r="AD369" s="3">
        <f t="shared" si="74"/>
        <v>0</v>
      </c>
      <c r="AE369" s="2">
        <v>1</v>
      </c>
      <c r="AF369" s="1" t="str">
        <f t="shared" si="75"/>
        <v>14729</v>
      </c>
    </row>
    <row r="370" spans="1:32" ht="18" x14ac:dyDescent="0.2">
      <c r="A370" s="16" t="s">
        <v>148</v>
      </c>
      <c r="B370" s="16" t="s">
        <v>147</v>
      </c>
      <c r="C370" s="11">
        <v>4982</v>
      </c>
      <c r="D370" s="11">
        <v>4906</v>
      </c>
      <c r="E370" s="11">
        <v>-76</v>
      </c>
      <c r="F370" s="15">
        <v>2.2218294299602297</v>
      </c>
      <c r="G370" s="14">
        <f t="shared" si="70"/>
        <v>-34.206046141607004</v>
      </c>
      <c r="H370" s="4">
        <f t="shared" si="71"/>
        <v>0</v>
      </c>
      <c r="I370" s="11">
        <v>2479</v>
      </c>
      <c r="J370" s="11">
        <v>2500</v>
      </c>
      <c r="K370" s="23">
        <f t="shared" si="76"/>
        <v>21</v>
      </c>
      <c r="L370" s="25">
        <f t="shared" si="77"/>
        <v>-0.61392655301532661</v>
      </c>
      <c r="M370" s="4">
        <f t="shared" si="78"/>
        <v>0</v>
      </c>
      <c r="N370" s="11">
        <v>180</v>
      </c>
      <c r="O370" s="12">
        <v>7.281553398058252E-2</v>
      </c>
      <c r="P370" s="11">
        <v>5028</v>
      </c>
      <c r="Q370" s="11">
        <v>-54.909705648369133</v>
      </c>
      <c r="R370" s="11">
        <v>31.666666666666664</v>
      </c>
      <c r="S370" s="11">
        <v>1.6666666666666665</v>
      </c>
      <c r="T370" s="23">
        <f t="shared" si="72"/>
        <v>264.90970564836914</v>
      </c>
      <c r="U370" s="22">
        <f t="shared" si="83"/>
        <v>0.10596388225934765</v>
      </c>
      <c r="V370" s="4">
        <f t="shared" si="79"/>
        <v>0</v>
      </c>
      <c r="W370" s="9">
        <v>4.8800000000000008</v>
      </c>
      <c r="X370" s="20">
        <f t="shared" si="82"/>
        <v>91.189188867798023</v>
      </c>
      <c r="Y370" s="4">
        <f t="shared" si="80"/>
        <v>0</v>
      </c>
      <c r="Z370" s="6">
        <v>109.20295729476761</v>
      </c>
      <c r="AA370" s="5">
        <v>113.27249581280205</v>
      </c>
      <c r="AB370" s="3">
        <f t="shared" si="81"/>
        <v>103.7265827032959</v>
      </c>
      <c r="AC370" s="4">
        <f t="shared" si="73"/>
        <v>1</v>
      </c>
      <c r="AD370" s="3">
        <f t="shared" si="74"/>
        <v>1</v>
      </c>
      <c r="AE370" s="2">
        <v>1</v>
      </c>
      <c r="AF370" s="1" t="str">
        <f t="shared" si="75"/>
        <v>14729</v>
      </c>
    </row>
    <row r="371" spans="1:32" ht="18" x14ac:dyDescent="0.2">
      <c r="A371" s="16" t="s">
        <v>146</v>
      </c>
      <c r="B371" s="16" t="s">
        <v>145</v>
      </c>
      <c r="C371" s="11">
        <v>6676</v>
      </c>
      <c r="D371" s="11">
        <v>6770</v>
      </c>
      <c r="E371" s="11">
        <v>94</v>
      </c>
      <c r="F371" s="15">
        <v>1.9717563989408649</v>
      </c>
      <c r="G371" s="14">
        <f t="shared" si="70"/>
        <v>47.67323187108326</v>
      </c>
      <c r="H371" s="4">
        <f t="shared" si="71"/>
        <v>1</v>
      </c>
      <c r="I371" s="11">
        <v>3817</v>
      </c>
      <c r="J371" s="11">
        <v>3844</v>
      </c>
      <c r="K371" s="23">
        <f t="shared" si="76"/>
        <v>27</v>
      </c>
      <c r="L371" s="25">
        <f t="shared" si="77"/>
        <v>0.56635556139790799</v>
      </c>
      <c r="M371" s="4">
        <f t="shared" si="78"/>
        <v>1</v>
      </c>
      <c r="N371" s="11">
        <v>345</v>
      </c>
      <c r="O371" s="12">
        <v>9.033778476040849E-2</v>
      </c>
      <c r="P371" s="11">
        <v>6702</v>
      </c>
      <c r="Q371" s="11">
        <v>34.487018800358101</v>
      </c>
      <c r="R371" s="11">
        <v>43</v>
      </c>
      <c r="S371" s="11">
        <v>6.666666666666667</v>
      </c>
      <c r="T371" s="23">
        <f t="shared" si="72"/>
        <v>346.84631453297521</v>
      </c>
      <c r="U371" s="22">
        <f t="shared" si="83"/>
        <v>9.0230570898276588E-2</v>
      </c>
      <c r="V371" s="4">
        <f t="shared" si="79"/>
        <v>0</v>
      </c>
      <c r="W371" s="9">
        <v>5</v>
      </c>
      <c r="X371" s="20">
        <f t="shared" si="82"/>
        <v>93.431545971104526</v>
      </c>
      <c r="Y371" s="4">
        <f t="shared" si="80"/>
        <v>0</v>
      </c>
      <c r="Z371" s="6">
        <v>96.617194352543763</v>
      </c>
      <c r="AA371" s="5">
        <v>89.403001254920284</v>
      </c>
      <c r="AB371" s="3">
        <f t="shared" si="81"/>
        <v>92.533220255496346</v>
      </c>
      <c r="AC371" s="4">
        <f t="shared" si="73"/>
        <v>0</v>
      </c>
      <c r="AD371" s="3">
        <f t="shared" si="74"/>
        <v>2</v>
      </c>
      <c r="AE371" s="2">
        <v>1</v>
      </c>
      <c r="AF371" s="1" t="str">
        <f t="shared" si="75"/>
        <v>14729</v>
      </c>
    </row>
    <row r="372" spans="1:32" ht="18" x14ac:dyDescent="0.2">
      <c r="A372" s="16" t="s">
        <v>144</v>
      </c>
      <c r="B372" s="16" t="s">
        <v>143</v>
      </c>
      <c r="C372" s="11">
        <v>19424</v>
      </c>
      <c r="D372" s="11">
        <v>19672</v>
      </c>
      <c r="E372" s="11">
        <v>248</v>
      </c>
      <c r="F372" s="15">
        <v>1.9496452502956247</v>
      </c>
      <c r="G372" s="14">
        <f t="shared" si="70"/>
        <v>127.20262825372757</v>
      </c>
      <c r="H372" s="4">
        <f t="shared" si="71"/>
        <v>1</v>
      </c>
      <c r="I372" s="11">
        <v>12145</v>
      </c>
      <c r="J372" s="11">
        <v>12171</v>
      </c>
      <c r="K372" s="23">
        <f t="shared" si="76"/>
        <v>26</v>
      </c>
      <c r="L372" s="25">
        <f t="shared" si="77"/>
        <v>0.20439829236970261</v>
      </c>
      <c r="M372" s="4">
        <f t="shared" si="78"/>
        <v>1</v>
      </c>
      <c r="N372" s="11">
        <v>1778</v>
      </c>
      <c r="O372" s="12">
        <v>0.14667546609470383</v>
      </c>
      <c r="P372" s="11">
        <v>19785</v>
      </c>
      <c r="Q372" s="11">
        <v>-57.959262067222646</v>
      </c>
      <c r="R372" s="11">
        <v>82</v>
      </c>
      <c r="S372" s="11">
        <v>35.666666666666664</v>
      </c>
      <c r="T372" s="23">
        <f t="shared" si="72"/>
        <v>1882.2925954005559</v>
      </c>
      <c r="U372" s="22">
        <f t="shared" si="83"/>
        <v>0.15465389823355155</v>
      </c>
      <c r="V372" s="4">
        <f t="shared" si="79"/>
        <v>0</v>
      </c>
      <c r="W372" s="9">
        <v>4.5199999999999996</v>
      </c>
      <c r="X372" s="20">
        <f t="shared" si="82"/>
        <v>84.462117557878486</v>
      </c>
      <c r="Y372" s="4">
        <f t="shared" si="80"/>
        <v>0</v>
      </c>
      <c r="Z372" s="6">
        <v>92.648148179320245</v>
      </c>
      <c r="AA372" s="5">
        <v>76.429113177349322</v>
      </c>
      <c r="AB372" s="3">
        <f t="shared" si="81"/>
        <v>82.493945836263208</v>
      </c>
      <c r="AC372" s="4">
        <f t="shared" si="73"/>
        <v>0</v>
      </c>
      <c r="AD372" s="3">
        <f t="shared" si="74"/>
        <v>2</v>
      </c>
      <c r="AE372" s="2">
        <v>1</v>
      </c>
      <c r="AF372" s="1" t="str">
        <f t="shared" si="75"/>
        <v>14729</v>
      </c>
    </row>
    <row r="373" spans="1:32" ht="18" x14ac:dyDescent="0.2">
      <c r="A373" s="16" t="s">
        <v>142</v>
      </c>
      <c r="B373" s="16" t="s">
        <v>141</v>
      </c>
      <c r="C373" s="11">
        <v>8237</v>
      </c>
      <c r="D373" s="11">
        <v>8252</v>
      </c>
      <c r="E373" s="11">
        <v>15</v>
      </c>
      <c r="F373" s="15">
        <v>2.230016313213703</v>
      </c>
      <c r="G373" s="14">
        <f t="shared" si="70"/>
        <v>6.7264081931236284</v>
      </c>
      <c r="H373" s="4">
        <f t="shared" si="71"/>
        <v>1</v>
      </c>
      <c r="I373" s="11">
        <v>4068</v>
      </c>
      <c r="J373" s="11">
        <v>4118</v>
      </c>
      <c r="K373" s="23">
        <f t="shared" si="76"/>
        <v>50</v>
      </c>
      <c r="L373" s="25">
        <f t="shared" si="77"/>
        <v>7.4333877107123438</v>
      </c>
      <c r="M373" s="4">
        <f t="shared" si="78"/>
        <v>0</v>
      </c>
      <c r="N373" s="11">
        <v>247</v>
      </c>
      <c r="O373" s="12">
        <v>6.0987654320987655E-2</v>
      </c>
      <c r="P373" s="11">
        <v>8202</v>
      </c>
      <c r="Q373" s="11">
        <v>22.42136064374543</v>
      </c>
      <c r="R373" s="11">
        <v>70</v>
      </c>
      <c r="S373" s="11">
        <v>1.6666666666666665</v>
      </c>
      <c r="T373" s="23">
        <f t="shared" si="72"/>
        <v>292.91197268958791</v>
      </c>
      <c r="U373" s="22">
        <f t="shared" si="83"/>
        <v>7.1129667967359866E-2</v>
      </c>
      <c r="V373" s="4">
        <f t="shared" si="79"/>
        <v>0</v>
      </c>
      <c r="W373" s="9">
        <v>5.45</v>
      </c>
      <c r="X373" s="20">
        <f t="shared" si="82"/>
        <v>101.84038510850394</v>
      </c>
      <c r="Y373" s="4">
        <f t="shared" si="80"/>
        <v>0</v>
      </c>
      <c r="Z373" s="6">
        <v>119.58739707998444</v>
      </c>
      <c r="AA373" s="5">
        <v>99.828534870998709</v>
      </c>
      <c r="AB373" s="3">
        <f t="shared" si="81"/>
        <v>83.477471128692358</v>
      </c>
      <c r="AC373" s="4">
        <f t="shared" si="73"/>
        <v>0</v>
      </c>
      <c r="AD373" s="3">
        <f t="shared" si="74"/>
        <v>1</v>
      </c>
      <c r="AE373" s="2">
        <v>1</v>
      </c>
      <c r="AF373" s="1" t="str">
        <f t="shared" si="75"/>
        <v>14729</v>
      </c>
    </row>
    <row r="374" spans="1:32" ht="18" x14ac:dyDescent="0.2">
      <c r="A374" s="16" t="s">
        <v>140</v>
      </c>
      <c r="B374" s="16" t="s">
        <v>139</v>
      </c>
      <c r="C374" s="11">
        <v>9357</v>
      </c>
      <c r="D374" s="11">
        <v>9426</v>
      </c>
      <c r="E374" s="11">
        <v>69</v>
      </c>
      <c r="F374" s="15">
        <v>2.1538461538461537</v>
      </c>
      <c r="G374" s="14">
        <f t="shared" si="70"/>
        <v>32.035714285714285</v>
      </c>
      <c r="H374" s="4">
        <f t="shared" si="71"/>
        <v>1</v>
      </c>
      <c r="I374" s="11">
        <v>4719</v>
      </c>
      <c r="J374" s="11">
        <v>4589</v>
      </c>
      <c r="K374" s="23">
        <f t="shared" si="76"/>
        <v>-130</v>
      </c>
      <c r="L374" s="25">
        <f t="shared" si="77"/>
        <v>-4.0579710144927539</v>
      </c>
      <c r="M374" s="4">
        <f t="shared" si="78"/>
        <v>1</v>
      </c>
      <c r="N374" s="11">
        <v>234</v>
      </c>
      <c r="O374" s="12">
        <v>4.9639372083156552E-2</v>
      </c>
      <c r="P374" s="11">
        <v>9408</v>
      </c>
      <c r="Q374" s="11">
        <v>8.3571428571428577</v>
      </c>
      <c r="R374" s="11">
        <v>51.666666666666664</v>
      </c>
      <c r="S374" s="11">
        <v>166</v>
      </c>
      <c r="T374" s="23">
        <f t="shared" si="72"/>
        <v>111.3095238095238</v>
      </c>
      <c r="U374" s="22">
        <f t="shared" si="83"/>
        <v>2.4255725388869862E-2</v>
      </c>
      <c r="V374" s="4">
        <f t="shared" si="79"/>
        <v>1</v>
      </c>
      <c r="W374" s="9">
        <v>5.58</v>
      </c>
      <c r="X374" s="20">
        <f t="shared" si="82"/>
        <v>104.26960530375266</v>
      </c>
      <c r="Y374" s="4">
        <f t="shared" si="80"/>
        <v>0</v>
      </c>
      <c r="Z374" s="6">
        <v>120.20824985550607</v>
      </c>
      <c r="AA374" s="5">
        <v>111.91952219546141</v>
      </c>
      <c r="AB374" s="3">
        <f t="shared" si="81"/>
        <v>93.104693172051043</v>
      </c>
      <c r="AC374" s="4">
        <f t="shared" si="73"/>
        <v>0</v>
      </c>
      <c r="AD374" s="3">
        <f t="shared" si="74"/>
        <v>3</v>
      </c>
      <c r="AE374" s="2">
        <v>1</v>
      </c>
      <c r="AF374" s="1" t="str">
        <f t="shared" si="75"/>
        <v>14729</v>
      </c>
    </row>
    <row r="375" spans="1:32" ht="18" x14ac:dyDescent="0.2">
      <c r="A375" s="16" t="s">
        <v>138</v>
      </c>
      <c r="B375" s="16" t="s">
        <v>137</v>
      </c>
      <c r="C375" s="11">
        <v>8980</v>
      </c>
      <c r="D375" s="11">
        <v>8752</v>
      </c>
      <c r="E375" s="11">
        <v>-228</v>
      </c>
      <c r="F375" s="15">
        <v>2.1126663607159246</v>
      </c>
      <c r="G375" s="14">
        <f t="shared" si="70"/>
        <v>-107.92049527533399</v>
      </c>
      <c r="H375" s="4">
        <f t="shared" si="71"/>
        <v>0</v>
      </c>
      <c r="I375" s="11">
        <v>5101</v>
      </c>
      <c r="J375" s="11">
        <v>5102</v>
      </c>
      <c r="K375" s="23">
        <f t="shared" si="76"/>
        <v>1</v>
      </c>
      <c r="L375" s="25">
        <f t="shared" si="77"/>
        <v>-9.2660805294558102E-3</v>
      </c>
      <c r="M375" s="4">
        <f t="shared" si="78"/>
        <v>0</v>
      </c>
      <c r="N375" s="11">
        <v>611</v>
      </c>
      <c r="O375" s="12">
        <v>0.1198274171406158</v>
      </c>
      <c r="P375" s="11">
        <v>9207</v>
      </c>
      <c r="Q375" s="11">
        <v>-215.3676550450744</v>
      </c>
      <c r="R375" s="11">
        <v>29.333333333333332</v>
      </c>
      <c r="S375" s="11">
        <v>27</v>
      </c>
      <c r="T375" s="23">
        <f t="shared" si="72"/>
        <v>828.70098837840771</v>
      </c>
      <c r="U375" s="22">
        <f t="shared" si="83"/>
        <v>0.16242669313571301</v>
      </c>
      <c r="V375" s="4">
        <f t="shared" si="79"/>
        <v>0</v>
      </c>
      <c r="W375" s="9">
        <v>4.42</v>
      </c>
      <c r="X375" s="20">
        <f t="shared" si="82"/>
        <v>82.593486638456397</v>
      </c>
      <c r="Y375" s="4">
        <f t="shared" si="80"/>
        <v>0</v>
      </c>
      <c r="Z375" s="6">
        <v>93.868388564218975</v>
      </c>
      <c r="AA375" s="5">
        <v>84.250338596624346</v>
      </c>
      <c r="AB375" s="3">
        <f t="shared" si="81"/>
        <v>89.753685863037319</v>
      </c>
      <c r="AC375" s="4">
        <f t="shared" si="73"/>
        <v>0</v>
      </c>
      <c r="AD375" s="3">
        <f t="shared" si="74"/>
        <v>0</v>
      </c>
      <c r="AE375" s="2">
        <v>1</v>
      </c>
      <c r="AF375" s="1" t="str">
        <f t="shared" si="75"/>
        <v>14729</v>
      </c>
    </row>
    <row r="376" spans="1:32" ht="18" x14ac:dyDescent="0.2">
      <c r="A376" s="16" t="s">
        <v>136</v>
      </c>
      <c r="B376" s="16" t="s">
        <v>135</v>
      </c>
      <c r="C376" s="11">
        <v>1304</v>
      </c>
      <c r="D376" s="11">
        <v>1283</v>
      </c>
      <c r="E376" s="11">
        <v>-21</v>
      </c>
      <c r="F376" s="15">
        <v>2.3758992805755397</v>
      </c>
      <c r="G376" s="14">
        <f t="shared" si="70"/>
        <v>-8.8387585162755489</v>
      </c>
      <c r="H376" s="4">
        <f t="shared" si="71"/>
        <v>0</v>
      </c>
      <c r="I376" s="11">
        <v>645</v>
      </c>
      <c r="J376" s="11">
        <v>650</v>
      </c>
      <c r="K376" s="23">
        <f t="shared" si="76"/>
        <v>5</v>
      </c>
      <c r="L376" s="25">
        <f t="shared" si="77"/>
        <v>-0.56569030489893801</v>
      </c>
      <c r="M376" s="4">
        <f t="shared" si="78"/>
        <v>0</v>
      </c>
      <c r="N376" s="11">
        <v>55</v>
      </c>
      <c r="O376" s="12">
        <v>8.6477987421383642E-2</v>
      </c>
      <c r="P376" s="11">
        <v>1321</v>
      </c>
      <c r="Q376" s="11">
        <v>-15.993943981831945</v>
      </c>
      <c r="R376" s="11">
        <v>13</v>
      </c>
      <c r="S376" s="11">
        <v>1</v>
      </c>
      <c r="T376" s="23">
        <f t="shared" si="72"/>
        <v>82.993943981831947</v>
      </c>
      <c r="U376" s="22">
        <f t="shared" si="83"/>
        <v>0.12768299074127992</v>
      </c>
      <c r="V376" s="4">
        <f t="shared" si="79"/>
        <v>0</v>
      </c>
      <c r="W376" s="9">
        <v>4.5599999999999996</v>
      </c>
      <c r="X376" s="20">
        <f t="shared" si="82"/>
        <v>85.209569925647315</v>
      </c>
      <c r="Y376" s="4">
        <f t="shared" si="80"/>
        <v>0</v>
      </c>
      <c r="Z376" s="6">
        <v>110.1909652713928</v>
      </c>
      <c r="AA376" s="5">
        <v>82.713148066106442</v>
      </c>
      <c r="AB376" s="3">
        <f t="shared" si="81"/>
        <v>75.063457210298168</v>
      </c>
      <c r="AC376" s="4">
        <f t="shared" si="73"/>
        <v>0</v>
      </c>
      <c r="AD376" s="3">
        <f t="shared" si="74"/>
        <v>0</v>
      </c>
      <c r="AE376" s="2">
        <v>1</v>
      </c>
      <c r="AF376" s="1" t="str">
        <f t="shared" si="75"/>
        <v>14729</v>
      </c>
    </row>
    <row r="377" spans="1:32" ht="18" x14ac:dyDescent="0.2">
      <c r="A377" s="16" t="s">
        <v>134</v>
      </c>
      <c r="B377" s="16" t="s">
        <v>133</v>
      </c>
      <c r="C377" s="11">
        <v>10531</v>
      </c>
      <c r="D377" s="11">
        <v>10204</v>
      </c>
      <c r="E377" s="11">
        <v>-327</v>
      </c>
      <c r="F377" s="15">
        <v>2.2510602205258694</v>
      </c>
      <c r="G377" s="14">
        <f t="shared" si="70"/>
        <v>-145.26488319517708</v>
      </c>
      <c r="H377" s="4">
        <f t="shared" si="71"/>
        <v>0</v>
      </c>
      <c r="I377" s="11">
        <v>5141</v>
      </c>
      <c r="J377" s="11">
        <v>5198</v>
      </c>
      <c r="K377" s="23">
        <f t="shared" si="76"/>
        <v>57</v>
      </c>
      <c r="L377" s="25">
        <f t="shared" si="77"/>
        <v>-0.39238664394487638</v>
      </c>
      <c r="M377" s="4">
        <f t="shared" si="78"/>
        <v>0</v>
      </c>
      <c r="N377" s="11">
        <v>344</v>
      </c>
      <c r="O377" s="12">
        <v>6.6952121448034252E-2</v>
      </c>
      <c r="P377" s="11">
        <v>10616</v>
      </c>
      <c r="Q377" s="11">
        <v>-183.02486812358703</v>
      </c>
      <c r="R377" s="11">
        <v>73.333333333333329</v>
      </c>
      <c r="S377" s="11">
        <v>5.666666666666667</v>
      </c>
      <c r="T377" s="23">
        <f t="shared" si="72"/>
        <v>594.69153479025374</v>
      </c>
      <c r="U377" s="22">
        <f t="shared" si="83"/>
        <v>0.11440775967492377</v>
      </c>
      <c r="V377" s="4">
        <f t="shared" si="79"/>
        <v>0</v>
      </c>
      <c r="W377" s="9">
        <v>4.5</v>
      </c>
      <c r="X377" s="20">
        <f t="shared" si="82"/>
        <v>84.088391373994071</v>
      </c>
      <c r="Y377" s="4">
        <f t="shared" si="80"/>
        <v>0</v>
      </c>
      <c r="Z377" s="6">
        <v>96.912376342716314</v>
      </c>
      <c r="AA377" s="5">
        <v>83.008288647965884</v>
      </c>
      <c r="AB377" s="3">
        <f t="shared" si="81"/>
        <v>85.65292873886338</v>
      </c>
      <c r="AC377" s="4">
        <f t="shared" si="73"/>
        <v>0</v>
      </c>
      <c r="AD377" s="3">
        <f t="shared" si="74"/>
        <v>0</v>
      </c>
      <c r="AE377" s="2">
        <v>1</v>
      </c>
      <c r="AF377" s="1" t="str">
        <f t="shared" si="75"/>
        <v>14729</v>
      </c>
    </row>
    <row r="378" spans="1:32" ht="18" x14ac:dyDescent="0.2">
      <c r="A378" s="16" t="s">
        <v>132</v>
      </c>
      <c r="B378" s="16" t="s">
        <v>131</v>
      </c>
      <c r="C378" s="11">
        <v>5580</v>
      </c>
      <c r="D378" s="11">
        <v>5439</v>
      </c>
      <c r="E378" s="11">
        <v>-141</v>
      </c>
      <c r="F378" s="15">
        <v>2.0943738656987296</v>
      </c>
      <c r="G378" s="14">
        <f t="shared" si="70"/>
        <v>-67.323223570190635</v>
      </c>
      <c r="H378" s="4">
        <f t="shared" si="71"/>
        <v>0</v>
      </c>
      <c r="I378" s="11">
        <v>3340</v>
      </c>
      <c r="J378" s="11">
        <v>3326</v>
      </c>
      <c r="K378" s="23">
        <f t="shared" si="76"/>
        <v>-14</v>
      </c>
      <c r="L378" s="25">
        <f t="shared" si="77"/>
        <v>0.20795201503391644</v>
      </c>
      <c r="M378" s="4">
        <f t="shared" si="78"/>
        <v>0</v>
      </c>
      <c r="N378" s="11">
        <v>478</v>
      </c>
      <c r="O378" s="12">
        <v>0.14358666266145989</v>
      </c>
      <c r="P378" s="11">
        <v>5770</v>
      </c>
      <c r="Q378" s="11">
        <v>-158.0424610051993</v>
      </c>
      <c r="R378" s="11">
        <v>32.666666666666664</v>
      </c>
      <c r="S378" s="11">
        <v>40</v>
      </c>
      <c r="T378" s="23">
        <f t="shared" si="72"/>
        <v>628.70912767186599</v>
      </c>
      <c r="U378" s="22">
        <f t="shared" si="83"/>
        <v>0.18902860122425316</v>
      </c>
      <c r="V378" s="4">
        <f t="shared" si="79"/>
        <v>0</v>
      </c>
      <c r="W378" s="9">
        <v>4.8899999999999997</v>
      </c>
      <c r="X378" s="20">
        <f t="shared" si="82"/>
        <v>91.376051959740224</v>
      </c>
      <c r="Y378" s="4">
        <f t="shared" si="80"/>
        <v>0</v>
      </c>
      <c r="Z378" s="6">
        <v>93.120215535791701</v>
      </c>
      <c r="AA378" s="5">
        <v>90.202340330789582</v>
      </c>
      <c r="AB378" s="3">
        <f t="shared" si="81"/>
        <v>96.866550202645726</v>
      </c>
      <c r="AC378" s="4">
        <f t="shared" si="73"/>
        <v>0</v>
      </c>
      <c r="AD378" s="3">
        <f t="shared" si="74"/>
        <v>0</v>
      </c>
      <c r="AE378" s="2">
        <v>1</v>
      </c>
      <c r="AF378" s="1" t="str">
        <f t="shared" si="75"/>
        <v>14729</v>
      </c>
    </row>
    <row r="379" spans="1:32" ht="18" x14ac:dyDescent="0.2">
      <c r="A379" s="16" t="s">
        <v>130</v>
      </c>
      <c r="B379" s="16" t="s">
        <v>129</v>
      </c>
      <c r="C379" s="11">
        <v>28819</v>
      </c>
      <c r="D379" s="11">
        <v>28480</v>
      </c>
      <c r="E379" s="11">
        <v>-339</v>
      </c>
      <c r="F379" s="15">
        <v>2.1026580459770114</v>
      </c>
      <c r="G379" s="14">
        <f t="shared" si="70"/>
        <v>-161.22450374115959</v>
      </c>
      <c r="H379" s="4">
        <f t="shared" si="71"/>
        <v>0</v>
      </c>
      <c r="I379" s="11">
        <v>15618</v>
      </c>
      <c r="J379" s="11">
        <v>15638</v>
      </c>
      <c r="K379" s="23">
        <f t="shared" si="76"/>
        <v>20</v>
      </c>
      <c r="L379" s="25">
        <f t="shared" si="77"/>
        <v>-0.12405062218153459</v>
      </c>
      <c r="M379" s="4">
        <f t="shared" si="78"/>
        <v>0</v>
      </c>
      <c r="N379" s="11">
        <v>1300</v>
      </c>
      <c r="O379" s="12">
        <v>8.3247950819672137E-2</v>
      </c>
      <c r="P379" s="11">
        <v>29269</v>
      </c>
      <c r="Q379" s="11">
        <v>-375.23933171615022</v>
      </c>
      <c r="R379" s="11">
        <v>63</v>
      </c>
      <c r="S379" s="11">
        <v>19.333333333333332</v>
      </c>
      <c r="T379" s="23">
        <f t="shared" si="72"/>
        <v>1718.905998382817</v>
      </c>
      <c r="U379" s="22">
        <f t="shared" si="83"/>
        <v>0.10991853167814407</v>
      </c>
      <c r="V379" s="4">
        <f t="shared" si="79"/>
        <v>0</v>
      </c>
      <c r="W379" s="9">
        <v>5</v>
      </c>
      <c r="X379" s="20">
        <f t="shared" si="82"/>
        <v>93.431545971104526</v>
      </c>
      <c r="Y379" s="4">
        <f t="shared" si="80"/>
        <v>0</v>
      </c>
      <c r="Z379" s="6">
        <v>93.414715799687968</v>
      </c>
      <c r="AA379" s="5">
        <v>92.308291357599089</v>
      </c>
      <c r="AB379" s="3">
        <f t="shared" si="81"/>
        <v>98.815578003297219</v>
      </c>
      <c r="AC379" s="4">
        <f t="shared" si="73"/>
        <v>0</v>
      </c>
      <c r="AD379" s="3">
        <f t="shared" si="74"/>
        <v>0</v>
      </c>
      <c r="AE379" s="2">
        <v>1</v>
      </c>
      <c r="AF379" s="1" t="str">
        <f t="shared" si="75"/>
        <v>14729</v>
      </c>
    </row>
    <row r="380" spans="1:32" ht="18" x14ac:dyDescent="0.2">
      <c r="A380" s="16" t="s">
        <v>128</v>
      </c>
      <c r="B380" s="16" t="s">
        <v>127</v>
      </c>
      <c r="C380" s="11">
        <v>7632</v>
      </c>
      <c r="D380" s="11">
        <v>7626</v>
      </c>
      <c r="E380" s="11">
        <v>-6</v>
      </c>
      <c r="F380" s="15">
        <v>2.0868865647626711</v>
      </c>
      <c r="G380" s="14">
        <f t="shared" si="70"/>
        <v>-2.8750963762528912</v>
      </c>
      <c r="H380" s="4">
        <f t="shared" si="71"/>
        <v>0</v>
      </c>
      <c r="I380" s="11">
        <v>4336</v>
      </c>
      <c r="J380" s="11">
        <v>4408</v>
      </c>
      <c r="K380" s="23">
        <f t="shared" si="76"/>
        <v>72</v>
      </c>
      <c r="L380" s="25">
        <f t="shared" si="77"/>
        <v>-25.042638777152053</v>
      </c>
      <c r="M380" s="4">
        <f t="shared" si="78"/>
        <v>0</v>
      </c>
      <c r="N380" s="11">
        <v>399</v>
      </c>
      <c r="O380" s="12">
        <v>9.4103773584905667E-2</v>
      </c>
      <c r="P380" s="11">
        <v>7782</v>
      </c>
      <c r="Q380" s="11">
        <v>-74.75250578257517</v>
      </c>
      <c r="R380" s="11">
        <v>185.66666666666666</v>
      </c>
      <c r="S380" s="11">
        <v>4</v>
      </c>
      <c r="T380" s="23">
        <f t="shared" si="72"/>
        <v>655.41917244924184</v>
      </c>
      <c r="U380" s="22">
        <f t="shared" si="83"/>
        <v>0.14868855999302219</v>
      </c>
      <c r="V380" s="4">
        <f t="shared" si="79"/>
        <v>0</v>
      </c>
      <c r="W380" s="9">
        <v>4.62</v>
      </c>
      <c r="X380" s="20">
        <f t="shared" si="82"/>
        <v>86.330748477300588</v>
      </c>
      <c r="Y380" s="4">
        <f t="shared" si="80"/>
        <v>0</v>
      </c>
      <c r="Z380" s="6">
        <v>93.771459416990979</v>
      </c>
      <c r="AA380" s="5">
        <v>95.164391363301334</v>
      </c>
      <c r="AB380" s="3">
        <f t="shared" si="81"/>
        <v>101.48545405496586</v>
      </c>
      <c r="AC380" s="4">
        <f t="shared" si="73"/>
        <v>1</v>
      </c>
      <c r="AD380" s="3">
        <f t="shared" si="74"/>
        <v>1</v>
      </c>
      <c r="AE380" s="2">
        <v>1</v>
      </c>
      <c r="AF380" s="1" t="str">
        <f t="shared" si="75"/>
        <v>14729</v>
      </c>
    </row>
    <row r="381" spans="1:32" ht="18" x14ac:dyDescent="0.2">
      <c r="A381" s="16" t="s">
        <v>126</v>
      </c>
      <c r="B381" s="16" t="s">
        <v>125</v>
      </c>
      <c r="C381" s="11">
        <v>5322</v>
      </c>
      <c r="D381" s="11">
        <v>5324</v>
      </c>
      <c r="E381" s="11">
        <v>2</v>
      </c>
      <c r="F381" s="15">
        <v>2.3580630830741893</v>
      </c>
      <c r="G381" s="14">
        <f t="shared" si="70"/>
        <v>0.84815373021853802</v>
      </c>
      <c r="H381" s="4">
        <f t="shared" si="71"/>
        <v>1</v>
      </c>
      <c r="I381" s="11">
        <v>2407</v>
      </c>
      <c r="J381" s="11">
        <v>2465</v>
      </c>
      <c r="K381" s="23">
        <f t="shared" si="76"/>
        <v>58</v>
      </c>
      <c r="L381" s="25">
        <f t="shared" si="77"/>
        <v>68.383829409151488</v>
      </c>
      <c r="M381" s="4">
        <f t="shared" si="78"/>
        <v>0</v>
      </c>
      <c r="N381" s="11">
        <v>99</v>
      </c>
      <c r="O381" s="12">
        <v>4.1164241164241167E-2</v>
      </c>
      <c r="P381" s="11">
        <v>5308</v>
      </c>
      <c r="Q381" s="11">
        <v>6.7852298417483041</v>
      </c>
      <c r="R381" s="11">
        <v>66</v>
      </c>
      <c r="S381" s="11">
        <v>1</v>
      </c>
      <c r="T381" s="23">
        <f t="shared" si="72"/>
        <v>157.2147701582517</v>
      </c>
      <c r="U381" s="22">
        <f t="shared" si="83"/>
        <v>6.3778811423225834E-2</v>
      </c>
      <c r="V381" s="4">
        <f t="shared" si="79"/>
        <v>0</v>
      </c>
      <c r="W381" s="9">
        <v>5.41</v>
      </c>
      <c r="X381" s="20">
        <f t="shared" si="82"/>
        <v>101.09293274073509</v>
      </c>
      <c r="Y381" s="4">
        <f t="shared" si="80"/>
        <v>0</v>
      </c>
      <c r="Z381" s="6">
        <v>128.61616468610703</v>
      </c>
      <c r="AA381" s="5">
        <v>105.78207379569449</v>
      </c>
      <c r="AB381" s="3">
        <f t="shared" si="81"/>
        <v>82.246328876203023</v>
      </c>
      <c r="AC381" s="4">
        <f t="shared" si="73"/>
        <v>0</v>
      </c>
      <c r="AD381" s="3">
        <f t="shared" si="74"/>
        <v>1</v>
      </c>
      <c r="AE381" s="2">
        <v>1</v>
      </c>
      <c r="AF381" s="1" t="str">
        <f t="shared" si="75"/>
        <v>14729</v>
      </c>
    </row>
    <row r="382" spans="1:32" ht="18" x14ac:dyDescent="0.2">
      <c r="A382" s="16" t="s">
        <v>124</v>
      </c>
      <c r="B382" s="16" t="s">
        <v>123</v>
      </c>
      <c r="C382" s="11">
        <v>5174</v>
      </c>
      <c r="D382" s="11">
        <v>5034</v>
      </c>
      <c r="E382" s="11">
        <v>-140</v>
      </c>
      <c r="F382" s="15">
        <v>1.9626783754116355</v>
      </c>
      <c r="G382" s="14">
        <f t="shared" si="70"/>
        <v>-71.331096196868018</v>
      </c>
      <c r="H382" s="4">
        <f t="shared" si="71"/>
        <v>0</v>
      </c>
      <c r="I382" s="11">
        <v>3354</v>
      </c>
      <c r="J382" s="11">
        <v>3366</v>
      </c>
      <c r="K382" s="23">
        <f t="shared" si="76"/>
        <v>12</v>
      </c>
      <c r="L382" s="25">
        <f t="shared" si="77"/>
        <v>-0.16822957503528302</v>
      </c>
      <c r="M382" s="4">
        <f t="shared" si="78"/>
        <v>0</v>
      </c>
      <c r="N382" s="11">
        <v>579</v>
      </c>
      <c r="O382" s="12">
        <v>0.17273269689737469</v>
      </c>
      <c r="P382" s="11">
        <v>5364</v>
      </c>
      <c r="Q382" s="11">
        <v>-168.13758389261747</v>
      </c>
      <c r="R382" s="11">
        <v>14</v>
      </c>
      <c r="S382" s="11">
        <v>4</v>
      </c>
      <c r="T382" s="23">
        <f t="shared" si="72"/>
        <v>757.1375838926175</v>
      </c>
      <c r="U382" s="22">
        <f t="shared" si="83"/>
        <v>0.22493689361040331</v>
      </c>
      <c r="V382" s="4">
        <f t="shared" si="79"/>
        <v>0</v>
      </c>
      <c r="W382" s="9">
        <v>4.63</v>
      </c>
      <c r="X382" s="20">
        <f t="shared" si="82"/>
        <v>86.517611569242789</v>
      </c>
      <c r="Y382" s="4">
        <f t="shared" si="80"/>
        <v>0</v>
      </c>
      <c r="Z382" s="6">
        <v>85.181425063221468</v>
      </c>
      <c r="AA382" s="5">
        <v>86.345775240205086</v>
      </c>
      <c r="AB382" s="3">
        <f t="shared" si="81"/>
        <v>101.36690619594523</v>
      </c>
      <c r="AC382" s="4">
        <f t="shared" si="73"/>
        <v>1</v>
      </c>
      <c r="AD382" s="3">
        <f t="shared" si="74"/>
        <v>1</v>
      </c>
      <c r="AE382" s="2">
        <v>1</v>
      </c>
      <c r="AF382" s="1" t="str">
        <f t="shared" si="75"/>
        <v>14729</v>
      </c>
    </row>
    <row r="383" spans="1:32" ht="18" x14ac:dyDescent="0.2">
      <c r="A383" s="16" t="s">
        <v>122</v>
      </c>
      <c r="B383" s="16" t="s">
        <v>121</v>
      </c>
      <c r="C383" s="11">
        <v>2750</v>
      </c>
      <c r="D383" s="11">
        <v>2611</v>
      </c>
      <c r="E383" s="11">
        <v>-139</v>
      </c>
      <c r="F383" s="15">
        <v>2.3438538205980066</v>
      </c>
      <c r="G383" s="14">
        <f t="shared" si="70"/>
        <v>-59.304039688164423</v>
      </c>
      <c r="H383" s="4">
        <f t="shared" si="71"/>
        <v>0</v>
      </c>
      <c r="I383" s="11">
        <v>1350</v>
      </c>
      <c r="J383" s="11">
        <v>1366</v>
      </c>
      <c r="K383" s="23">
        <f t="shared" si="76"/>
        <v>16</v>
      </c>
      <c r="L383" s="25">
        <f t="shared" si="77"/>
        <v>-0.26979612323430291</v>
      </c>
      <c r="M383" s="4">
        <f t="shared" si="78"/>
        <v>0</v>
      </c>
      <c r="N383" s="11">
        <v>101</v>
      </c>
      <c r="O383" s="12">
        <v>7.520476545048399E-2</v>
      </c>
      <c r="P383" s="11">
        <v>2822</v>
      </c>
      <c r="Q383" s="11">
        <v>-90.022678951098513</v>
      </c>
      <c r="R383" s="11">
        <v>19.333333333333332</v>
      </c>
      <c r="S383" s="11">
        <v>0</v>
      </c>
      <c r="T383" s="23">
        <f t="shared" si="72"/>
        <v>210.35601228443184</v>
      </c>
      <c r="U383" s="22">
        <f t="shared" si="83"/>
        <v>0.15399415247762213</v>
      </c>
      <c r="V383" s="4">
        <f t="shared" si="79"/>
        <v>0</v>
      </c>
      <c r="W383" s="9">
        <v>4.5599999999999996</v>
      </c>
      <c r="X383" s="20">
        <f t="shared" si="82"/>
        <v>85.209569925647315</v>
      </c>
      <c r="Y383" s="4">
        <f t="shared" si="80"/>
        <v>0</v>
      </c>
      <c r="Z383" s="6">
        <v>97.57277893251792</v>
      </c>
      <c r="AA383" s="5">
        <v>82.713148066106442</v>
      </c>
      <c r="AB383" s="3">
        <f t="shared" si="81"/>
        <v>84.770720861923479</v>
      </c>
      <c r="AC383" s="4">
        <f t="shared" si="73"/>
        <v>0</v>
      </c>
      <c r="AD383" s="3">
        <f t="shared" si="74"/>
        <v>0</v>
      </c>
      <c r="AE383" s="2">
        <v>1</v>
      </c>
      <c r="AF383" s="1" t="str">
        <f t="shared" si="75"/>
        <v>14729</v>
      </c>
    </row>
    <row r="384" spans="1:32" ht="18" x14ac:dyDescent="0.2">
      <c r="A384" s="16" t="s">
        <v>120</v>
      </c>
      <c r="B384" s="16" t="s">
        <v>119</v>
      </c>
      <c r="C384" s="11">
        <v>6223</v>
      </c>
      <c r="D384" s="11">
        <v>6064</v>
      </c>
      <c r="E384" s="11">
        <v>-159</v>
      </c>
      <c r="F384" s="15">
        <v>2.3080826386371873</v>
      </c>
      <c r="G384" s="14">
        <f t="shared" si="70"/>
        <v>-68.88834798994975</v>
      </c>
      <c r="H384" s="4">
        <f t="shared" si="71"/>
        <v>0</v>
      </c>
      <c r="I384" s="11">
        <v>3008</v>
      </c>
      <c r="J384" s="11">
        <v>3019</v>
      </c>
      <c r="K384" s="23">
        <f t="shared" si="76"/>
        <v>11</v>
      </c>
      <c r="L384" s="25">
        <f t="shared" si="77"/>
        <v>-0.15967867311326453</v>
      </c>
      <c r="M384" s="4">
        <f t="shared" si="78"/>
        <v>0</v>
      </c>
      <c r="N384" s="11">
        <v>219</v>
      </c>
      <c r="O384" s="12">
        <v>7.2324966974900928E-2</v>
      </c>
      <c r="P384" s="11">
        <v>6368</v>
      </c>
      <c r="Q384" s="11">
        <v>-131.71105527638193</v>
      </c>
      <c r="R384" s="11">
        <v>19</v>
      </c>
      <c r="S384" s="11">
        <v>0</v>
      </c>
      <c r="T384" s="23">
        <f t="shared" si="72"/>
        <v>369.7110552763819</v>
      </c>
      <c r="U384" s="22">
        <f t="shared" si="83"/>
        <v>0.12246142937276644</v>
      </c>
      <c r="V384" s="4">
        <f t="shared" si="79"/>
        <v>0</v>
      </c>
      <c r="W384" s="9">
        <v>4.68</v>
      </c>
      <c r="X384" s="20">
        <f t="shared" si="82"/>
        <v>87.451927028953833</v>
      </c>
      <c r="Y384" s="4">
        <f t="shared" si="80"/>
        <v>0</v>
      </c>
      <c r="Z384" s="6">
        <v>93.189044769010593</v>
      </c>
      <c r="AA384" s="5">
        <v>86.328620193884504</v>
      </c>
      <c r="AB384" s="3">
        <f t="shared" si="81"/>
        <v>92.638164075904896</v>
      </c>
      <c r="AC384" s="4">
        <f t="shared" si="73"/>
        <v>0</v>
      </c>
      <c r="AD384" s="3">
        <f t="shared" si="74"/>
        <v>0</v>
      </c>
      <c r="AE384" s="2">
        <v>1</v>
      </c>
      <c r="AF384" s="1" t="str">
        <f t="shared" si="75"/>
        <v>14729</v>
      </c>
    </row>
    <row r="385" spans="1:32" ht="18" x14ac:dyDescent="0.2">
      <c r="A385" s="16" t="s">
        <v>118</v>
      </c>
      <c r="B385" s="16" t="s">
        <v>117</v>
      </c>
      <c r="C385" s="11">
        <v>6609</v>
      </c>
      <c r="D385" s="11">
        <v>6663</v>
      </c>
      <c r="E385" s="11">
        <v>54</v>
      </c>
      <c r="F385" s="15">
        <v>2.2667578659370724</v>
      </c>
      <c r="G385" s="14">
        <f t="shared" si="70"/>
        <v>23.822570911285457</v>
      </c>
      <c r="H385" s="4">
        <f t="shared" si="71"/>
        <v>1</v>
      </c>
      <c r="I385" s="11">
        <v>3190</v>
      </c>
      <c r="J385" s="11">
        <v>3224</v>
      </c>
      <c r="K385" s="23">
        <f t="shared" si="76"/>
        <v>34</v>
      </c>
      <c r="L385" s="25">
        <f t="shared" si="77"/>
        <v>1.4272179155900087</v>
      </c>
      <c r="M385" s="4">
        <f t="shared" si="78"/>
        <v>0</v>
      </c>
      <c r="N385" s="11">
        <v>176</v>
      </c>
      <c r="O385" s="12">
        <v>5.5590650663297533E-2</v>
      </c>
      <c r="P385" s="11">
        <v>6628</v>
      </c>
      <c r="Q385" s="11">
        <v>15.440555220277611</v>
      </c>
      <c r="R385" s="11">
        <v>57.666666666666664</v>
      </c>
      <c r="S385" s="11">
        <v>0</v>
      </c>
      <c r="T385" s="23">
        <f t="shared" si="72"/>
        <v>218.22611144638904</v>
      </c>
      <c r="U385" s="22">
        <f t="shared" si="83"/>
        <v>6.768799982828444E-2</v>
      </c>
      <c r="V385" s="4">
        <f t="shared" si="79"/>
        <v>0</v>
      </c>
      <c r="W385" s="9">
        <v>5.32</v>
      </c>
      <c r="X385" s="20">
        <f t="shared" si="82"/>
        <v>99.41116491325522</v>
      </c>
      <c r="Y385" s="4">
        <f t="shared" si="80"/>
        <v>0</v>
      </c>
      <c r="Z385" s="6">
        <v>134.24479025834128</v>
      </c>
      <c r="AA385" s="5">
        <v>120.21444824862083</v>
      </c>
      <c r="AB385" s="3">
        <f t="shared" si="81"/>
        <v>89.548687898636217</v>
      </c>
      <c r="AC385" s="4">
        <f t="shared" si="73"/>
        <v>0</v>
      </c>
      <c r="AD385" s="3">
        <f t="shared" si="74"/>
        <v>1</v>
      </c>
      <c r="AE385" s="2">
        <v>1</v>
      </c>
      <c r="AF385" s="1" t="str">
        <f t="shared" si="75"/>
        <v>14729</v>
      </c>
    </row>
    <row r="386" spans="1:32" ht="18" x14ac:dyDescent="0.2">
      <c r="A386" s="16" t="s">
        <v>116</v>
      </c>
      <c r="B386" s="16" t="s">
        <v>115</v>
      </c>
      <c r="C386" s="11">
        <v>23869</v>
      </c>
      <c r="D386" s="11">
        <v>24240</v>
      </c>
      <c r="E386" s="11">
        <v>371</v>
      </c>
      <c r="F386" s="15">
        <v>2.036125924651643</v>
      </c>
      <c r="G386" s="14">
        <f t="shared" si="70"/>
        <v>182.20876985468061</v>
      </c>
      <c r="H386" s="4">
        <f t="shared" si="71"/>
        <v>1</v>
      </c>
      <c r="I386" s="11">
        <v>12637</v>
      </c>
      <c r="J386" s="11">
        <v>12815</v>
      </c>
      <c r="K386" s="23">
        <f t="shared" si="76"/>
        <v>178</v>
      </c>
      <c r="L386" s="25">
        <f t="shared" si="77"/>
        <v>0.97690138702962936</v>
      </c>
      <c r="M386" s="4">
        <f t="shared" si="78"/>
        <v>1</v>
      </c>
      <c r="N386" s="11">
        <v>715</v>
      </c>
      <c r="O386" s="12">
        <v>5.6777574843166839E-2</v>
      </c>
      <c r="P386" s="11">
        <v>23672</v>
      </c>
      <c r="Q386" s="11">
        <v>278.96113551875629</v>
      </c>
      <c r="R386" s="11">
        <v>249</v>
      </c>
      <c r="S386" s="11">
        <v>16</v>
      </c>
      <c r="T386" s="23">
        <f t="shared" si="72"/>
        <v>669.03886448124376</v>
      </c>
      <c r="U386" s="22">
        <f t="shared" si="83"/>
        <v>5.2207480646214888E-2</v>
      </c>
      <c r="V386" s="4">
        <f t="shared" si="79"/>
        <v>0</v>
      </c>
      <c r="W386" s="9">
        <v>6.4</v>
      </c>
      <c r="X386" s="20">
        <f t="shared" si="82"/>
        <v>119.59237884301379</v>
      </c>
      <c r="Y386" s="4">
        <f t="shared" si="80"/>
        <v>1</v>
      </c>
      <c r="Z386" s="6">
        <v>133.70089658740881</v>
      </c>
      <c r="AA386" s="5">
        <v>123.9590443809624</v>
      </c>
      <c r="AB386" s="3">
        <f t="shared" si="81"/>
        <v>92.713697173992003</v>
      </c>
      <c r="AC386" s="4">
        <f t="shared" si="73"/>
        <v>0</v>
      </c>
      <c r="AD386" s="3">
        <f t="shared" si="74"/>
        <v>3</v>
      </c>
      <c r="AE386" s="2">
        <v>1</v>
      </c>
      <c r="AF386" s="1" t="str">
        <f t="shared" si="75"/>
        <v>14729</v>
      </c>
    </row>
    <row r="387" spans="1:32" ht="18" x14ac:dyDescent="0.2">
      <c r="A387" s="16" t="s">
        <v>114</v>
      </c>
      <c r="B387" s="16" t="s">
        <v>113</v>
      </c>
      <c r="C387" s="11">
        <v>14810</v>
      </c>
      <c r="D387" s="11">
        <v>15119</v>
      </c>
      <c r="E387" s="11">
        <v>309</v>
      </c>
      <c r="F387" s="15">
        <v>2.0696761530912657</v>
      </c>
      <c r="G387" s="14">
        <f t="shared" si="70"/>
        <v>149.29871977240398</v>
      </c>
      <c r="H387" s="4">
        <f t="shared" si="71"/>
        <v>1</v>
      </c>
      <c r="I387" s="11">
        <v>8001</v>
      </c>
      <c r="J387" s="11">
        <v>8144</v>
      </c>
      <c r="K387" s="23">
        <f t="shared" si="76"/>
        <v>143</v>
      </c>
      <c r="L387" s="25">
        <f t="shared" si="77"/>
        <v>0.95781129414903243</v>
      </c>
      <c r="M387" s="4">
        <f t="shared" si="78"/>
        <v>1</v>
      </c>
      <c r="N387" s="11">
        <v>650</v>
      </c>
      <c r="O387" s="12">
        <v>8.1290645322661337E-2</v>
      </c>
      <c r="P387" s="11">
        <v>14763</v>
      </c>
      <c r="Q387" s="11">
        <v>172.00758653390236</v>
      </c>
      <c r="R387" s="11">
        <v>192.33333333333334</v>
      </c>
      <c r="S387" s="11">
        <v>19.333333333333332</v>
      </c>
      <c r="T387" s="23">
        <f t="shared" si="72"/>
        <v>650.99241346609767</v>
      </c>
      <c r="U387" s="22">
        <f t="shared" si="83"/>
        <v>7.9935217763518876E-2</v>
      </c>
      <c r="V387" s="4">
        <f t="shared" si="79"/>
        <v>0</v>
      </c>
      <c r="W387" s="9">
        <v>5.34</v>
      </c>
      <c r="X387" s="20">
        <f t="shared" si="82"/>
        <v>99.784891097139635</v>
      </c>
      <c r="Y387" s="4">
        <f t="shared" si="80"/>
        <v>0</v>
      </c>
      <c r="Z387" s="6">
        <v>114.65824945388729</v>
      </c>
      <c r="AA387" s="5">
        <v>91.936291249213753</v>
      </c>
      <c r="AB387" s="3">
        <f t="shared" si="81"/>
        <v>80.182884081261207</v>
      </c>
      <c r="AC387" s="4">
        <f t="shared" si="73"/>
        <v>0</v>
      </c>
      <c r="AD387" s="3">
        <f t="shared" si="74"/>
        <v>2</v>
      </c>
      <c r="AE387" s="2">
        <v>1</v>
      </c>
      <c r="AF387" s="1" t="str">
        <f t="shared" si="75"/>
        <v>14729</v>
      </c>
    </row>
    <row r="388" spans="1:32" ht="18" x14ac:dyDescent="0.2">
      <c r="A388" s="16" t="s">
        <v>112</v>
      </c>
      <c r="B388" s="16" t="s">
        <v>111</v>
      </c>
      <c r="C388" s="11">
        <v>1707</v>
      </c>
      <c r="D388" s="11">
        <v>1659</v>
      </c>
      <c r="E388" s="11">
        <v>-48</v>
      </c>
      <c r="F388" s="15">
        <v>2.3382352941176472</v>
      </c>
      <c r="G388" s="14">
        <f t="shared" ref="G388:G429" si="84">E388/F388</f>
        <v>-20.528301886792452</v>
      </c>
      <c r="H388" s="4">
        <f t="shared" ref="H388:H429" si="85">IF(G388&gt;0,1,0)</f>
        <v>0</v>
      </c>
      <c r="I388" s="11">
        <v>859</v>
      </c>
      <c r="J388" s="11">
        <v>862</v>
      </c>
      <c r="K388" s="23">
        <f t="shared" si="76"/>
        <v>3</v>
      </c>
      <c r="L388" s="25">
        <f t="shared" si="77"/>
        <v>-0.14613970588235295</v>
      </c>
      <c r="M388" s="4">
        <f t="shared" si="78"/>
        <v>0</v>
      </c>
      <c r="N388" s="11">
        <v>67</v>
      </c>
      <c r="O388" s="12">
        <v>7.8362573099415203E-2</v>
      </c>
      <c r="P388" s="11">
        <v>1749</v>
      </c>
      <c r="Q388" s="11">
        <v>-38.490566037735846</v>
      </c>
      <c r="R388" s="11">
        <v>7.333333333333333</v>
      </c>
      <c r="S388" s="11">
        <v>4</v>
      </c>
      <c r="T388" s="23">
        <f t="shared" ref="T388:T429" si="86">(N388-Q388+R388-S388)</f>
        <v>108.82389937106917</v>
      </c>
      <c r="U388" s="22">
        <f t="shared" si="83"/>
        <v>0.12624582293627515</v>
      </c>
      <c r="V388" s="4">
        <f t="shared" si="79"/>
        <v>0</v>
      </c>
      <c r="W388" s="9">
        <v>4.5599999999999996</v>
      </c>
      <c r="X388" s="20">
        <f t="shared" si="82"/>
        <v>85.209569925647315</v>
      </c>
      <c r="Y388" s="4">
        <f t="shared" si="80"/>
        <v>0</v>
      </c>
      <c r="Z388" s="6">
        <v>96.138726234358259</v>
      </c>
      <c r="AA388" s="5">
        <v>82.713148066106442</v>
      </c>
      <c r="AB388" s="3">
        <f t="shared" si="81"/>
        <v>86.035202780277984</v>
      </c>
      <c r="AC388" s="4">
        <f t="shared" ref="AC388:AC429" si="87">IF(AB388&gt;100,1,0)</f>
        <v>0</v>
      </c>
      <c r="AD388" s="3">
        <f t="shared" ref="AD388:AD429" si="88">H388+M388+V388+Y388+AC388</f>
        <v>0</v>
      </c>
      <c r="AE388" s="2">
        <v>1</v>
      </c>
      <c r="AF388" s="1" t="str">
        <f t="shared" ref="AF388:AF429" si="89">LEFT(A388,5)</f>
        <v>14729</v>
      </c>
    </row>
    <row r="389" spans="1:32" ht="18" x14ac:dyDescent="0.2">
      <c r="A389" s="16" t="s">
        <v>110</v>
      </c>
      <c r="B389" s="16" t="s">
        <v>109</v>
      </c>
      <c r="C389" s="11">
        <v>8452</v>
      </c>
      <c r="D389" s="11">
        <v>8618</v>
      </c>
      <c r="E389" s="11">
        <v>166</v>
      </c>
      <c r="F389" s="15">
        <v>2.2031209362808841</v>
      </c>
      <c r="G389" s="14">
        <f t="shared" si="84"/>
        <v>75.347656711132103</v>
      </c>
      <c r="H389" s="4">
        <f t="shared" si="85"/>
        <v>1</v>
      </c>
      <c r="I389" s="11">
        <v>4306</v>
      </c>
      <c r="J389" s="11">
        <v>4366</v>
      </c>
      <c r="K389" s="23">
        <f t="shared" ref="K389:K429" si="90">J389-I389</f>
        <v>60</v>
      </c>
      <c r="L389" s="25">
        <f t="shared" ref="L389:L429" si="91">IF(G389=0,"-",K389/G389)</f>
        <v>0.79630877214971718</v>
      </c>
      <c r="M389" s="4">
        <f t="shared" ref="M389:M429" si="92">IF(AND(G389&gt;=0,K389&gt;=0,G389&gt;K389),1,IF(AND(G389&gt;=0,K389&lt;=0),1,IF(AND(G389&lt;0,K389&lt;0,G389&gt;K389),1,0)))</f>
        <v>1</v>
      </c>
      <c r="N389" s="11">
        <v>283</v>
      </c>
      <c r="O389" s="12">
        <v>6.6369606003752343E-2</v>
      </c>
      <c r="P389" s="11">
        <v>8471</v>
      </c>
      <c r="Q389" s="11">
        <v>66.72352732853264</v>
      </c>
      <c r="R389" s="11">
        <v>111.66666666666666</v>
      </c>
      <c r="S389" s="11">
        <v>4.666666666666667</v>
      </c>
      <c r="T389" s="23">
        <f t="shared" si="86"/>
        <v>323.27647267146733</v>
      </c>
      <c r="U389" s="22">
        <f t="shared" si="83"/>
        <v>7.4044084441472133E-2</v>
      </c>
      <c r="V389" s="4">
        <f t="shared" ref="V389:V429" si="93">IF(U389&lt;0.04,1,0)</f>
        <v>0</v>
      </c>
      <c r="W389" s="9">
        <v>5.4</v>
      </c>
      <c r="X389" s="20">
        <f t="shared" si="82"/>
        <v>100.90606964879289</v>
      </c>
      <c r="Y389" s="4">
        <f t="shared" ref="Y389:Y429" si="94">IF(X389&gt;=105,1,0)</f>
        <v>0</v>
      </c>
      <c r="Z389" s="6">
        <v>114.6373062010196</v>
      </c>
      <c r="AA389" s="5">
        <v>113.28971234674383</v>
      </c>
      <c r="AB389" s="3">
        <f t="shared" ref="AB389:AB429" si="95">(AA389*100/Z389)</f>
        <v>98.824471806836826</v>
      </c>
      <c r="AC389" s="4">
        <f t="shared" si="87"/>
        <v>0</v>
      </c>
      <c r="AD389" s="3">
        <f t="shared" si="88"/>
        <v>2</v>
      </c>
      <c r="AE389" s="2">
        <v>1</v>
      </c>
      <c r="AF389" s="1" t="str">
        <f t="shared" si="89"/>
        <v>14729</v>
      </c>
    </row>
    <row r="390" spans="1:32" ht="18" x14ac:dyDescent="0.2">
      <c r="A390" s="16" t="s">
        <v>108</v>
      </c>
      <c r="B390" s="16" t="s">
        <v>107</v>
      </c>
      <c r="C390" s="11">
        <v>7071</v>
      </c>
      <c r="D390" s="11">
        <v>6879</v>
      </c>
      <c r="E390" s="11">
        <v>-192</v>
      </c>
      <c r="F390" s="15">
        <v>1.9448968512486429</v>
      </c>
      <c r="G390" s="14">
        <f t="shared" si="84"/>
        <v>-98.719888346127007</v>
      </c>
      <c r="H390" s="4">
        <f t="shared" si="85"/>
        <v>0</v>
      </c>
      <c r="I390" s="11">
        <v>4282</v>
      </c>
      <c r="J390" s="11">
        <v>4350</v>
      </c>
      <c r="K390" s="23">
        <f t="shared" si="90"/>
        <v>68</v>
      </c>
      <c r="L390" s="25">
        <f t="shared" si="91"/>
        <v>-0.68881763481722769</v>
      </c>
      <c r="M390" s="4">
        <f t="shared" si="92"/>
        <v>0</v>
      </c>
      <c r="N390" s="11">
        <v>445</v>
      </c>
      <c r="O390" s="12">
        <v>0.1042887274431685</v>
      </c>
      <c r="P390" s="11">
        <v>7165</v>
      </c>
      <c r="Q390" s="11">
        <v>-147.05150034891835</v>
      </c>
      <c r="R390" s="11">
        <v>95.666666666666671</v>
      </c>
      <c r="S390" s="11">
        <v>4</v>
      </c>
      <c r="T390" s="23">
        <f t="shared" si="86"/>
        <v>683.71816701558498</v>
      </c>
      <c r="U390" s="22">
        <f t="shared" si="83"/>
        <v>0.15717659011852528</v>
      </c>
      <c r="V390" s="4">
        <f t="shared" si="93"/>
        <v>0</v>
      </c>
      <c r="W390" s="9">
        <v>4.76</v>
      </c>
      <c r="X390" s="20">
        <f t="shared" ref="X390:X429" si="96">(W390*100/5.35151157784154)</f>
        <v>88.946831764491506</v>
      </c>
      <c r="Y390" s="4">
        <f t="shared" si="94"/>
        <v>0</v>
      </c>
      <c r="Z390" s="6">
        <v>91.081832100669118</v>
      </c>
      <c r="AA390" s="5">
        <v>84.877512333075629</v>
      </c>
      <c r="AB390" s="3">
        <f t="shared" si="95"/>
        <v>93.188191734289987</v>
      </c>
      <c r="AC390" s="4">
        <f t="shared" si="87"/>
        <v>0</v>
      </c>
      <c r="AD390" s="3">
        <f t="shared" si="88"/>
        <v>0</v>
      </c>
      <c r="AE390" s="2">
        <v>1</v>
      </c>
      <c r="AF390" s="1" t="str">
        <f t="shared" si="89"/>
        <v>14729</v>
      </c>
    </row>
    <row r="391" spans="1:32" ht="18" x14ac:dyDescent="0.2">
      <c r="A391" s="16" t="s">
        <v>106</v>
      </c>
      <c r="B391" s="16" t="s">
        <v>105</v>
      </c>
      <c r="C391" s="11">
        <v>1436</v>
      </c>
      <c r="D391" s="11">
        <v>1421</v>
      </c>
      <c r="E391" s="11">
        <v>-15</v>
      </c>
      <c r="F391" s="15">
        <v>2.3875205254515599</v>
      </c>
      <c r="G391" s="14">
        <f t="shared" si="84"/>
        <v>-6.2826685006877581</v>
      </c>
      <c r="H391" s="4">
        <f t="shared" si="85"/>
        <v>0</v>
      </c>
      <c r="I391" s="11">
        <v>646</v>
      </c>
      <c r="J391" s="11">
        <v>653</v>
      </c>
      <c r="K391" s="23">
        <f t="shared" si="90"/>
        <v>7</v>
      </c>
      <c r="L391" s="25">
        <f t="shared" si="91"/>
        <v>-1.114176245210728</v>
      </c>
      <c r="M391" s="4">
        <f t="shared" si="92"/>
        <v>0</v>
      </c>
      <c r="N391" s="11">
        <v>28</v>
      </c>
      <c r="O391" s="12">
        <v>4.3276661514683151E-2</v>
      </c>
      <c r="P391" s="11">
        <v>1454</v>
      </c>
      <c r="Q391" s="11">
        <v>-13.821870701513067</v>
      </c>
      <c r="R391" s="11">
        <v>7.666666666666667</v>
      </c>
      <c r="S391" s="11">
        <v>0</v>
      </c>
      <c r="T391" s="23">
        <f t="shared" si="86"/>
        <v>49.488537368179728</v>
      </c>
      <c r="U391" s="22">
        <f t="shared" si="83"/>
        <v>7.5786427822633576E-2</v>
      </c>
      <c r="V391" s="4">
        <f t="shared" si="93"/>
        <v>0</v>
      </c>
      <c r="W391" s="9">
        <v>4.68</v>
      </c>
      <c r="X391" s="20">
        <f t="shared" si="96"/>
        <v>87.451927028953833</v>
      </c>
      <c r="Y391" s="4">
        <f t="shared" si="94"/>
        <v>0</v>
      </c>
      <c r="Z391" s="6">
        <v>102.68351972303125</v>
      </c>
      <c r="AA391" s="5">
        <v>86.328620193884504</v>
      </c>
      <c r="AB391" s="3">
        <f t="shared" si="95"/>
        <v>84.072517602375825</v>
      </c>
      <c r="AC391" s="4">
        <f t="shared" si="87"/>
        <v>0</v>
      </c>
      <c r="AD391" s="3">
        <f t="shared" si="88"/>
        <v>0</v>
      </c>
      <c r="AE391" s="2">
        <v>1</v>
      </c>
      <c r="AF391" s="1" t="str">
        <f t="shared" si="89"/>
        <v>14729</v>
      </c>
    </row>
    <row r="392" spans="1:32" ht="18" x14ac:dyDescent="0.2">
      <c r="A392" s="16" t="s">
        <v>104</v>
      </c>
      <c r="B392" s="16" t="s">
        <v>103</v>
      </c>
      <c r="C392" s="11">
        <v>3487</v>
      </c>
      <c r="D392" s="11">
        <v>3459</v>
      </c>
      <c r="E392" s="11">
        <v>-28</v>
      </c>
      <c r="F392" s="15">
        <v>2.283203125</v>
      </c>
      <c r="G392" s="14">
        <f t="shared" si="84"/>
        <v>-12.263473053892216</v>
      </c>
      <c r="H392" s="4">
        <f t="shared" si="85"/>
        <v>0</v>
      </c>
      <c r="I392" s="11">
        <v>1681</v>
      </c>
      <c r="J392" s="11">
        <v>1708</v>
      </c>
      <c r="K392" s="23">
        <f t="shared" si="90"/>
        <v>27</v>
      </c>
      <c r="L392" s="25">
        <f t="shared" si="91"/>
        <v>-2.20166015625</v>
      </c>
      <c r="M392" s="4">
        <f t="shared" si="92"/>
        <v>0</v>
      </c>
      <c r="N392" s="11">
        <v>76</v>
      </c>
      <c r="O392" s="12">
        <v>4.5481747456612806E-2</v>
      </c>
      <c r="P392" s="11">
        <v>3507</v>
      </c>
      <c r="Q392" s="11">
        <v>-21.023096663815227</v>
      </c>
      <c r="R392" s="11">
        <v>37</v>
      </c>
      <c r="S392" s="11">
        <v>0</v>
      </c>
      <c r="T392" s="23">
        <f t="shared" si="86"/>
        <v>134.02309666381524</v>
      </c>
      <c r="U392" s="22">
        <f t="shared" si="83"/>
        <v>7.8467855189587377E-2</v>
      </c>
      <c r="V392" s="4">
        <f t="shared" si="93"/>
        <v>0</v>
      </c>
      <c r="W392" s="9">
        <v>5.41</v>
      </c>
      <c r="X392" s="20">
        <f t="shared" si="96"/>
        <v>101.09293274073509</v>
      </c>
      <c r="Y392" s="4">
        <f t="shared" si="94"/>
        <v>0</v>
      </c>
      <c r="Z392" s="6">
        <v>127.47385399497691</v>
      </c>
      <c r="AA392" s="5">
        <v>105.78207379569449</v>
      </c>
      <c r="AB392" s="3">
        <f t="shared" si="95"/>
        <v>82.983349510922309</v>
      </c>
      <c r="AC392" s="4">
        <f t="shared" si="87"/>
        <v>0</v>
      </c>
      <c r="AD392" s="3">
        <f t="shared" si="88"/>
        <v>0</v>
      </c>
      <c r="AE392" s="2">
        <v>1</v>
      </c>
      <c r="AF392" s="1" t="str">
        <f t="shared" si="89"/>
        <v>14729</v>
      </c>
    </row>
    <row r="393" spans="1:32" ht="18" x14ac:dyDescent="0.2">
      <c r="A393" s="16" t="s">
        <v>102</v>
      </c>
      <c r="B393" s="16" t="s">
        <v>101</v>
      </c>
      <c r="C393" s="11">
        <v>6365</v>
      </c>
      <c r="D393" s="11">
        <v>6251</v>
      </c>
      <c r="E393" s="11">
        <v>-114</v>
      </c>
      <c r="F393" s="15">
        <v>2.0919354838709676</v>
      </c>
      <c r="G393" s="14">
        <f t="shared" si="84"/>
        <v>-54.49498843484966</v>
      </c>
      <c r="H393" s="4">
        <f t="shared" si="85"/>
        <v>0</v>
      </c>
      <c r="I393" s="11">
        <v>3466</v>
      </c>
      <c r="J393" s="11">
        <v>3477</v>
      </c>
      <c r="K393" s="23">
        <f t="shared" si="90"/>
        <v>11</v>
      </c>
      <c r="L393" s="25">
        <f t="shared" si="91"/>
        <v>-0.20185342388228633</v>
      </c>
      <c r="M393" s="4">
        <f t="shared" si="92"/>
        <v>0</v>
      </c>
      <c r="N393" s="11">
        <v>290</v>
      </c>
      <c r="O393" s="12">
        <v>8.3863504916136491E-2</v>
      </c>
      <c r="P393" s="11">
        <v>6485</v>
      </c>
      <c r="Q393" s="11">
        <v>-111.85813415574403</v>
      </c>
      <c r="R393" s="11">
        <v>33.666666666666664</v>
      </c>
      <c r="S393" s="11">
        <v>31.666666666666664</v>
      </c>
      <c r="T393" s="23">
        <f t="shared" si="86"/>
        <v>403.85813415574404</v>
      </c>
      <c r="U393" s="22">
        <f t="shared" si="83"/>
        <v>0.11615131842270464</v>
      </c>
      <c r="V393" s="4">
        <f t="shared" si="93"/>
        <v>0</v>
      </c>
      <c r="W393" s="9">
        <v>5</v>
      </c>
      <c r="X393" s="20">
        <f t="shared" si="96"/>
        <v>93.431545971104526</v>
      </c>
      <c r="Y393" s="4">
        <f t="shared" si="94"/>
        <v>0</v>
      </c>
      <c r="Z393" s="6">
        <v>97.904074929971344</v>
      </c>
      <c r="AA393" s="5">
        <v>92.807878280017405</v>
      </c>
      <c r="AB393" s="3">
        <f t="shared" si="95"/>
        <v>94.794704251483779</v>
      </c>
      <c r="AC393" s="4">
        <f t="shared" si="87"/>
        <v>0</v>
      </c>
      <c r="AD393" s="3">
        <f t="shared" si="88"/>
        <v>0</v>
      </c>
      <c r="AE393" s="2">
        <v>1</v>
      </c>
      <c r="AF393" s="1" t="str">
        <f t="shared" si="89"/>
        <v>14729</v>
      </c>
    </row>
    <row r="394" spans="1:32" ht="18" x14ac:dyDescent="0.2">
      <c r="A394" s="16" t="s">
        <v>100</v>
      </c>
      <c r="B394" s="16" t="s">
        <v>99</v>
      </c>
      <c r="C394" s="11">
        <v>4006</v>
      </c>
      <c r="D394" s="11">
        <v>4020</v>
      </c>
      <c r="E394" s="11">
        <v>14</v>
      </c>
      <c r="F394" s="15">
        <v>2.0878955298844804</v>
      </c>
      <c r="G394" s="14">
        <f t="shared" si="84"/>
        <v>6.7053163338946353</v>
      </c>
      <c r="H394" s="4">
        <f t="shared" si="85"/>
        <v>1</v>
      </c>
      <c r="I394" s="11">
        <v>2270</v>
      </c>
      <c r="J394" s="11">
        <v>2278</v>
      </c>
      <c r="K394" s="23">
        <f t="shared" si="90"/>
        <v>8</v>
      </c>
      <c r="L394" s="25">
        <f t="shared" si="91"/>
        <v>1.1930831599339886</v>
      </c>
      <c r="M394" s="4">
        <f t="shared" si="92"/>
        <v>0</v>
      </c>
      <c r="N394" s="11">
        <v>217</v>
      </c>
      <c r="O394" s="12">
        <v>9.5510563380281688E-2</v>
      </c>
      <c r="P394" s="11">
        <v>4157</v>
      </c>
      <c r="Q394" s="11">
        <v>-65.616309838826069</v>
      </c>
      <c r="R394" s="11">
        <v>13.666666666666666</v>
      </c>
      <c r="S394" s="11">
        <v>9.6666666666666661</v>
      </c>
      <c r="T394" s="23">
        <f t="shared" si="86"/>
        <v>286.61630983882606</v>
      </c>
      <c r="U394" s="22">
        <f t="shared" si="83"/>
        <v>0.12581927560966905</v>
      </c>
      <c r="V394" s="4">
        <f t="shared" si="93"/>
        <v>0</v>
      </c>
      <c r="W394" s="9">
        <v>4.24</v>
      </c>
      <c r="X394" s="20">
        <f t="shared" si="96"/>
        <v>79.229950983496636</v>
      </c>
      <c r="Y394" s="4">
        <f t="shared" si="94"/>
        <v>0</v>
      </c>
      <c r="Z394" s="6">
        <v>85.775487543703491</v>
      </c>
      <c r="AA394" s="5">
        <v>74.301641483112576</v>
      </c>
      <c r="AB394" s="3">
        <f t="shared" si="95"/>
        <v>86.623397442369694</v>
      </c>
      <c r="AC394" s="4">
        <f t="shared" si="87"/>
        <v>0</v>
      </c>
      <c r="AD394" s="3">
        <f t="shared" si="88"/>
        <v>1</v>
      </c>
      <c r="AE394" s="2">
        <v>1</v>
      </c>
      <c r="AF394" s="1" t="str">
        <f t="shared" si="89"/>
        <v>14729</v>
      </c>
    </row>
    <row r="395" spans="1:32" ht="18" x14ac:dyDescent="0.2">
      <c r="A395" s="16" t="s">
        <v>98</v>
      </c>
      <c r="B395" s="16" t="s">
        <v>97</v>
      </c>
      <c r="C395" s="11">
        <v>5930</v>
      </c>
      <c r="D395" s="11">
        <v>6118</v>
      </c>
      <c r="E395" s="11">
        <v>188</v>
      </c>
      <c r="F395" s="15">
        <v>2.0892857142857144</v>
      </c>
      <c r="G395" s="14">
        <f t="shared" si="84"/>
        <v>89.982905982905976</v>
      </c>
      <c r="H395" s="4">
        <f t="shared" si="85"/>
        <v>1</v>
      </c>
      <c r="I395" s="11">
        <v>3397</v>
      </c>
      <c r="J395" s="11">
        <v>3449</v>
      </c>
      <c r="K395" s="23">
        <f t="shared" si="90"/>
        <v>52</v>
      </c>
      <c r="L395" s="25">
        <f t="shared" si="91"/>
        <v>0.57788753799392101</v>
      </c>
      <c r="M395" s="4">
        <f t="shared" si="92"/>
        <v>1</v>
      </c>
      <c r="N395" s="11">
        <v>378</v>
      </c>
      <c r="O395" s="12">
        <v>0.11180124223602485</v>
      </c>
      <c r="P395" s="11">
        <v>6084</v>
      </c>
      <c r="Q395" s="11">
        <v>16.273504273504273</v>
      </c>
      <c r="R395" s="11">
        <v>73</v>
      </c>
      <c r="S395" s="11">
        <v>9.6666666666666661</v>
      </c>
      <c r="T395" s="23">
        <f t="shared" si="86"/>
        <v>425.05982905982904</v>
      </c>
      <c r="U395" s="22">
        <f t="shared" si="83"/>
        <v>0.12324146971870949</v>
      </c>
      <c r="V395" s="4">
        <f t="shared" si="93"/>
        <v>0</v>
      </c>
      <c r="W395" s="9">
        <v>4.5600000000000005</v>
      </c>
      <c r="X395" s="20">
        <f t="shared" si="96"/>
        <v>85.209569925647344</v>
      </c>
      <c r="Y395" s="4">
        <f t="shared" si="94"/>
        <v>0</v>
      </c>
      <c r="Z395" s="6">
        <v>111.81408702805085</v>
      </c>
      <c r="AA395" s="5">
        <v>87.942301325200987</v>
      </c>
      <c r="AB395" s="3">
        <f t="shared" si="95"/>
        <v>78.650466736931691</v>
      </c>
      <c r="AC395" s="4">
        <f t="shared" si="87"/>
        <v>0</v>
      </c>
      <c r="AD395" s="3">
        <f t="shared" si="88"/>
        <v>2</v>
      </c>
      <c r="AE395" s="2">
        <v>1</v>
      </c>
      <c r="AF395" s="1" t="str">
        <f t="shared" si="89"/>
        <v>14729</v>
      </c>
    </row>
    <row r="396" spans="1:32" ht="18" x14ac:dyDescent="0.2">
      <c r="A396" s="16" t="s">
        <v>96</v>
      </c>
      <c r="B396" s="16" t="s">
        <v>95</v>
      </c>
      <c r="C396" s="11">
        <v>3660</v>
      </c>
      <c r="D396" s="11">
        <v>3563</v>
      </c>
      <c r="E396" s="11">
        <v>-97</v>
      </c>
      <c r="F396" s="15">
        <v>2.2926368785399625</v>
      </c>
      <c r="G396" s="14">
        <f t="shared" si="84"/>
        <v>-42.309360417238537</v>
      </c>
      <c r="H396" s="4">
        <f t="shared" si="85"/>
        <v>0</v>
      </c>
      <c r="I396" s="11">
        <v>1801</v>
      </c>
      <c r="J396" s="11">
        <v>1811</v>
      </c>
      <c r="K396" s="23">
        <f t="shared" si="90"/>
        <v>10</v>
      </c>
      <c r="L396" s="25">
        <f t="shared" si="91"/>
        <v>-0.23635431737525386</v>
      </c>
      <c r="M396" s="4">
        <f t="shared" si="92"/>
        <v>0</v>
      </c>
      <c r="N396" s="11">
        <v>141</v>
      </c>
      <c r="O396" s="12">
        <v>7.8639152258784165E-2</v>
      </c>
      <c r="P396" s="11">
        <v>3643</v>
      </c>
      <c r="Q396" s="11">
        <v>-34.894317869887452</v>
      </c>
      <c r="R396" s="11">
        <v>23.333333333333332</v>
      </c>
      <c r="S396" s="11">
        <v>1</v>
      </c>
      <c r="T396" s="23">
        <f t="shared" si="86"/>
        <v>198.2276512032208</v>
      </c>
      <c r="U396" s="22">
        <f t="shared" si="83"/>
        <v>0.10945756554567687</v>
      </c>
      <c r="V396" s="4">
        <f t="shared" si="93"/>
        <v>0</v>
      </c>
      <c r="W396" s="9">
        <v>4.68</v>
      </c>
      <c r="X396" s="20">
        <f t="shared" si="96"/>
        <v>87.451927028953833</v>
      </c>
      <c r="Y396" s="4">
        <f t="shared" si="94"/>
        <v>0</v>
      </c>
      <c r="Z396" s="6">
        <v>105.69900447501072</v>
      </c>
      <c r="AA396" s="5">
        <v>86.328620193884504</v>
      </c>
      <c r="AB396" s="3">
        <f t="shared" si="95"/>
        <v>81.674014455163814</v>
      </c>
      <c r="AC396" s="4">
        <f t="shared" si="87"/>
        <v>0</v>
      </c>
      <c r="AD396" s="3">
        <f t="shared" si="88"/>
        <v>0</v>
      </c>
      <c r="AE396" s="2">
        <v>1</v>
      </c>
      <c r="AF396" s="1" t="str">
        <f t="shared" si="89"/>
        <v>14729</v>
      </c>
    </row>
    <row r="397" spans="1:32" ht="18" x14ac:dyDescent="0.2">
      <c r="A397" s="16" t="s">
        <v>94</v>
      </c>
      <c r="B397" s="16" t="s">
        <v>93</v>
      </c>
      <c r="C397" s="11">
        <v>3958</v>
      </c>
      <c r="D397" s="11">
        <v>3854</v>
      </c>
      <c r="E397" s="11">
        <v>-104</v>
      </c>
      <c r="F397" s="15">
        <v>2.2570480928689882</v>
      </c>
      <c r="G397" s="14">
        <f t="shared" si="84"/>
        <v>-46.077883908890527</v>
      </c>
      <c r="H397" s="4">
        <f t="shared" si="85"/>
        <v>0</v>
      </c>
      <c r="I397" s="11">
        <v>1967</v>
      </c>
      <c r="J397" s="11">
        <v>1976</v>
      </c>
      <c r="K397" s="23">
        <f t="shared" si="90"/>
        <v>9</v>
      </c>
      <c r="L397" s="25">
        <f t="shared" si="91"/>
        <v>-0.19532146957520088</v>
      </c>
      <c r="M397" s="4">
        <f t="shared" si="92"/>
        <v>0</v>
      </c>
      <c r="N397" s="11">
        <v>119</v>
      </c>
      <c r="O397" s="12">
        <v>6.0528992878942013E-2</v>
      </c>
      <c r="P397" s="11">
        <v>4083</v>
      </c>
      <c r="Q397" s="11">
        <v>-101.45995591476856</v>
      </c>
      <c r="R397" s="11">
        <v>12.333333333333334</v>
      </c>
      <c r="S397" s="11">
        <v>0</v>
      </c>
      <c r="T397" s="23">
        <f t="shared" si="86"/>
        <v>232.7932892481019</v>
      </c>
      <c r="U397" s="22">
        <f t="shared" si="83"/>
        <v>0.11781036905268315</v>
      </c>
      <c r="V397" s="4">
        <f t="shared" si="93"/>
        <v>0</v>
      </c>
      <c r="W397" s="9">
        <v>4.68</v>
      </c>
      <c r="X397" s="20">
        <f t="shared" si="96"/>
        <v>87.451927028953833</v>
      </c>
      <c r="Y397" s="4">
        <f t="shared" si="94"/>
        <v>0</v>
      </c>
      <c r="Z397" s="6">
        <v>98.721596110714188</v>
      </c>
      <c r="AA397" s="5">
        <v>86.328620193884504</v>
      </c>
      <c r="AB397" s="3">
        <f t="shared" si="95"/>
        <v>87.446540164391976</v>
      </c>
      <c r="AC397" s="4">
        <f t="shared" si="87"/>
        <v>0</v>
      </c>
      <c r="AD397" s="3">
        <f t="shared" si="88"/>
        <v>0</v>
      </c>
      <c r="AE397" s="2">
        <v>1</v>
      </c>
      <c r="AF397" s="1" t="str">
        <f t="shared" si="89"/>
        <v>14729</v>
      </c>
    </row>
    <row r="398" spans="1:32" ht="18" x14ac:dyDescent="0.2">
      <c r="A398" s="16" t="s">
        <v>92</v>
      </c>
      <c r="B398" s="16" t="s">
        <v>91</v>
      </c>
      <c r="C398" s="11">
        <v>16521</v>
      </c>
      <c r="D398" s="11">
        <v>16364</v>
      </c>
      <c r="E398" s="11">
        <v>-157</v>
      </c>
      <c r="F398" s="15">
        <v>1.937507153485178</v>
      </c>
      <c r="G398" s="14">
        <f t="shared" si="84"/>
        <v>-81.031958884688095</v>
      </c>
      <c r="H398" s="4">
        <f t="shared" si="85"/>
        <v>0</v>
      </c>
      <c r="I398" s="11">
        <v>10204</v>
      </c>
      <c r="J398" s="11">
        <v>10178</v>
      </c>
      <c r="K398" s="23">
        <f t="shared" si="90"/>
        <v>-26</v>
      </c>
      <c r="L398" s="25">
        <f t="shared" si="91"/>
        <v>0.32086105726506131</v>
      </c>
      <c r="M398" s="4">
        <f t="shared" si="92"/>
        <v>0</v>
      </c>
      <c r="N398" s="11">
        <v>1321</v>
      </c>
      <c r="O398" s="12">
        <v>0.12943366647070351</v>
      </c>
      <c r="P398" s="11">
        <v>16928</v>
      </c>
      <c r="Q398" s="11">
        <v>-291.09569943289227</v>
      </c>
      <c r="R398" s="11">
        <v>10.666666666666666</v>
      </c>
      <c r="S398" s="11">
        <v>42</v>
      </c>
      <c r="T398" s="23">
        <f t="shared" si="86"/>
        <v>1580.7623660995589</v>
      </c>
      <c r="U398" s="22">
        <f t="shared" si="83"/>
        <v>0.15531168855370003</v>
      </c>
      <c r="V398" s="4">
        <f t="shared" si="93"/>
        <v>0</v>
      </c>
      <c r="W398" s="9">
        <v>4.7300000000000004</v>
      </c>
      <c r="X398" s="20">
        <f t="shared" si="96"/>
        <v>88.386242488664891</v>
      </c>
      <c r="Y398" s="4">
        <f t="shared" si="94"/>
        <v>0</v>
      </c>
      <c r="Z398" s="6">
        <v>85.451103312384419</v>
      </c>
      <c r="AA398" s="5">
        <v>87.250934512195258</v>
      </c>
      <c r="AB398" s="3">
        <f t="shared" si="95"/>
        <v>102.10627028796945</v>
      </c>
      <c r="AC398" s="4">
        <f t="shared" si="87"/>
        <v>1</v>
      </c>
      <c r="AD398" s="3">
        <f t="shared" si="88"/>
        <v>1</v>
      </c>
      <c r="AE398" s="2">
        <v>1</v>
      </c>
      <c r="AF398" s="1" t="str">
        <f t="shared" si="89"/>
        <v>14729</v>
      </c>
    </row>
    <row r="399" spans="1:32" ht="18" x14ac:dyDescent="0.2">
      <c r="A399" s="16" t="s">
        <v>90</v>
      </c>
      <c r="B399" s="16" t="s">
        <v>89</v>
      </c>
      <c r="C399" s="11">
        <v>8755</v>
      </c>
      <c r="D399" s="11">
        <v>8908</v>
      </c>
      <c r="E399" s="11">
        <v>153</v>
      </c>
      <c r="F399" s="15">
        <v>2.0759403832505323</v>
      </c>
      <c r="G399" s="14">
        <f t="shared" si="84"/>
        <v>73.701538461538462</v>
      </c>
      <c r="H399" s="4">
        <f t="shared" si="85"/>
        <v>1</v>
      </c>
      <c r="I399" s="11">
        <v>4710</v>
      </c>
      <c r="J399" s="11">
        <v>4833</v>
      </c>
      <c r="K399" s="23">
        <f t="shared" si="90"/>
        <v>123</v>
      </c>
      <c r="L399" s="25">
        <f t="shared" si="91"/>
        <v>1.6688932492798396</v>
      </c>
      <c r="M399" s="4">
        <f t="shared" si="92"/>
        <v>0</v>
      </c>
      <c r="N399" s="11">
        <v>350</v>
      </c>
      <c r="O399" s="12">
        <v>7.4373140671483207E-2</v>
      </c>
      <c r="P399" s="11">
        <v>8775</v>
      </c>
      <c r="Q399" s="11">
        <v>64.067350427350434</v>
      </c>
      <c r="R399" s="11">
        <v>145.33333333333334</v>
      </c>
      <c r="S399" s="11">
        <v>5.666666666666667</v>
      </c>
      <c r="T399" s="23">
        <f t="shared" si="86"/>
        <v>425.59931623931624</v>
      </c>
      <c r="U399" s="22">
        <f t="shared" si="83"/>
        <v>8.8061104125660303E-2</v>
      </c>
      <c r="V399" s="4">
        <f t="shared" si="93"/>
        <v>0</v>
      </c>
      <c r="W399" s="9">
        <v>5.41</v>
      </c>
      <c r="X399" s="20">
        <f t="shared" si="96"/>
        <v>101.09293274073509</v>
      </c>
      <c r="Y399" s="4">
        <f t="shared" si="94"/>
        <v>0</v>
      </c>
      <c r="Z399" s="6">
        <v>101.18870038729872</v>
      </c>
      <c r="AA399" s="5">
        <v>91.478208471119444</v>
      </c>
      <c r="AB399" s="3">
        <f t="shared" si="95"/>
        <v>90.403580756534609</v>
      </c>
      <c r="AC399" s="4">
        <f t="shared" si="87"/>
        <v>0</v>
      </c>
      <c r="AD399" s="3">
        <f t="shared" si="88"/>
        <v>1</v>
      </c>
      <c r="AE399" s="2">
        <v>1</v>
      </c>
      <c r="AF399" s="1" t="str">
        <f t="shared" si="89"/>
        <v>14729</v>
      </c>
    </row>
    <row r="400" spans="1:32" ht="18" x14ac:dyDescent="0.2">
      <c r="A400" s="16" t="s">
        <v>88</v>
      </c>
      <c r="B400" s="16" t="s">
        <v>87</v>
      </c>
      <c r="C400" s="11">
        <v>2030</v>
      </c>
      <c r="D400" s="11">
        <v>1982</v>
      </c>
      <c r="E400" s="11">
        <v>-48</v>
      </c>
      <c r="F400" s="15">
        <v>2.3231981981981984</v>
      </c>
      <c r="G400" s="14">
        <f t="shared" si="84"/>
        <v>-20.661173048957828</v>
      </c>
      <c r="H400" s="4">
        <f t="shared" si="85"/>
        <v>0</v>
      </c>
      <c r="I400" s="11">
        <v>1058</v>
      </c>
      <c r="J400" s="11">
        <v>1058</v>
      </c>
      <c r="K400" s="23">
        <f t="shared" si="90"/>
        <v>0</v>
      </c>
      <c r="L400" s="25">
        <f t="shared" si="91"/>
        <v>0</v>
      </c>
      <c r="M400" s="4">
        <f t="shared" si="92"/>
        <v>0</v>
      </c>
      <c r="N400" s="11">
        <v>152</v>
      </c>
      <c r="O400" s="12">
        <v>0.14353163361661944</v>
      </c>
      <c r="P400" s="11">
        <v>2063</v>
      </c>
      <c r="Q400" s="11">
        <v>-34.865729520116332</v>
      </c>
      <c r="R400" s="11">
        <v>-0.66666666666666663</v>
      </c>
      <c r="S400" s="11">
        <v>2</v>
      </c>
      <c r="T400" s="23">
        <f t="shared" si="86"/>
        <v>184.19906285344968</v>
      </c>
      <c r="U400" s="22">
        <f t="shared" si="83"/>
        <v>0.17410119362329837</v>
      </c>
      <c r="V400" s="4">
        <f t="shared" si="93"/>
        <v>0</v>
      </c>
      <c r="W400" s="9">
        <v>4.6749999999999998</v>
      </c>
      <c r="X400" s="20">
        <f t="shared" si="96"/>
        <v>87.358495482982732</v>
      </c>
      <c r="Y400" s="4">
        <f t="shared" si="94"/>
        <v>0</v>
      </c>
      <c r="Z400" s="6">
        <v>87.629041000958125</v>
      </c>
      <c r="AA400" s="5">
        <v>87.350275450229958</v>
      </c>
      <c r="AB400" s="3">
        <f t="shared" si="95"/>
        <v>99.681879948081246</v>
      </c>
      <c r="AC400" s="4">
        <f t="shared" si="87"/>
        <v>0</v>
      </c>
      <c r="AD400" s="3">
        <f t="shared" si="88"/>
        <v>0</v>
      </c>
      <c r="AE400" s="2">
        <v>1</v>
      </c>
      <c r="AF400" s="1" t="str">
        <f t="shared" si="89"/>
        <v>14730</v>
      </c>
    </row>
    <row r="401" spans="1:32" ht="18" x14ac:dyDescent="0.2">
      <c r="A401" s="16" t="s">
        <v>86</v>
      </c>
      <c r="B401" s="16" t="s">
        <v>85</v>
      </c>
      <c r="C401" s="11">
        <v>8037</v>
      </c>
      <c r="D401" s="11">
        <v>7956</v>
      </c>
      <c r="E401" s="11">
        <v>-81</v>
      </c>
      <c r="F401" s="15">
        <v>2.0545823813150546</v>
      </c>
      <c r="G401" s="14">
        <f t="shared" si="84"/>
        <v>-39.424070184109723</v>
      </c>
      <c r="H401" s="4">
        <f t="shared" si="85"/>
        <v>0</v>
      </c>
      <c r="I401" s="11">
        <v>4479</v>
      </c>
      <c r="J401" s="11">
        <v>4490</v>
      </c>
      <c r="K401" s="23">
        <f t="shared" si="90"/>
        <v>11</v>
      </c>
      <c r="L401" s="25">
        <f t="shared" si="91"/>
        <v>-0.27901736042550124</v>
      </c>
      <c r="M401" s="4">
        <f t="shared" si="92"/>
        <v>0</v>
      </c>
      <c r="N401" s="11">
        <v>458</v>
      </c>
      <c r="O401" s="12">
        <v>0.10079225352112677</v>
      </c>
      <c r="P401" s="11">
        <v>8093</v>
      </c>
      <c r="Q401" s="11">
        <v>-66.680217471889293</v>
      </c>
      <c r="R401" s="11">
        <v>75.333333333333329</v>
      </c>
      <c r="S401" s="11">
        <v>128</v>
      </c>
      <c r="T401" s="23">
        <f t="shared" si="86"/>
        <v>472.01355080522262</v>
      </c>
      <c r="U401" s="22">
        <f t="shared" si="83"/>
        <v>0.1051255124287801</v>
      </c>
      <c r="V401" s="4">
        <f t="shared" si="93"/>
        <v>0</v>
      </c>
      <c r="W401" s="9">
        <v>5</v>
      </c>
      <c r="X401" s="20">
        <f t="shared" si="96"/>
        <v>93.431545971104526</v>
      </c>
      <c r="Y401" s="4">
        <f t="shared" si="94"/>
        <v>0</v>
      </c>
      <c r="Z401" s="6">
        <v>104.95855175609093</v>
      </c>
      <c r="AA401" s="5">
        <v>104.65193131765773</v>
      </c>
      <c r="AB401" s="3">
        <f t="shared" si="95"/>
        <v>99.707865216027614</v>
      </c>
      <c r="AC401" s="4">
        <f t="shared" si="87"/>
        <v>0</v>
      </c>
      <c r="AD401" s="3">
        <f t="shared" si="88"/>
        <v>0</v>
      </c>
      <c r="AE401" s="2">
        <v>1</v>
      </c>
      <c r="AF401" s="1" t="str">
        <f t="shared" si="89"/>
        <v>14730</v>
      </c>
    </row>
    <row r="402" spans="1:32" ht="18" x14ac:dyDescent="0.2">
      <c r="A402" s="16" t="s">
        <v>84</v>
      </c>
      <c r="B402" s="16" t="s">
        <v>83</v>
      </c>
      <c r="C402" s="11">
        <v>4387</v>
      </c>
      <c r="D402" s="11">
        <v>4240</v>
      </c>
      <c r="E402" s="11">
        <v>-147</v>
      </c>
      <c r="F402" s="15">
        <v>2.2453117080587939</v>
      </c>
      <c r="G402" s="14">
        <f t="shared" si="84"/>
        <v>-65.469751693002252</v>
      </c>
      <c r="H402" s="4">
        <f t="shared" si="85"/>
        <v>0</v>
      </c>
      <c r="I402" s="11">
        <v>2236</v>
      </c>
      <c r="J402" s="11">
        <v>2240</v>
      </c>
      <c r="K402" s="23">
        <f t="shared" si="90"/>
        <v>4</v>
      </c>
      <c r="L402" s="25">
        <f t="shared" si="91"/>
        <v>-6.1096917226089634E-2</v>
      </c>
      <c r="M402" s="4">
        <f t="shared" si="92"/>
        <v>0</v>
      </c>
      <c r="N402" s="11">
        <v>206</v>
      </c>
      <c r="O402" s="12">
        <v>9.2625899280575533E-2</v>
      </c>
      <c r="P402" s="11">
        <v>4430</v>
      </c>
      <c r="Q402" s="11">
        <v>-84.620767494356656</v>
      </c>
      <c r="R402" s="11">
        <v>15.666666666666666</v>
      </c>
      <c r="S402" s="11">
        <v>1</v>
      </c>
      <c r="T402" s="23">
        <f t="shared" si="86"/>
        <v>305.28743416102333</v>
      </c>
      <c r="U402" s="22">
        <f t="shared" si="83"/>
        <v>0.13628903310759971</v>
      </c>
      <c r="V402" s="4">
        <f t="shared" si="93"/>
        <v>0</v>
      </c>
      <c r="W402" s="9">
        <v>4.45</v>
      </c>
      <c r="X402" s="20">
        <f t="shared" si="96"/>
        <v>83.154075914283027</v>
      </c>
      <c r="Y402" s="4">
        <f t="shared" si="94"/>
        <v>0</v>
      </c>
      <c r="Z402" s="6">
        <v>97.051978845882331</v>
      </c>
      <c r="AA402" s="5">
        <v>82.646895154241122</v>
      </c>
      <c r="AB402" s="3">
        <f t="shared" si="95"/>
        <v>85.157351902616682</v>
      </c>
      <c r="AC402" s="4">
        <f t="shared" si="87"/>
        <v>0</v>
      </c>
      <c r="AD402" s="3">
        <f t="shared" si="88"/>
        <v>0</v>
      </c>
      <c r="AE402" s="2">
        <v>1</v>
      </c>
      <c r="AF402" s="1" t="str">
        <f t="shared" si="89"/>
        <v>14730</v>
      </c>
    </row>
    <row r="403" spans="1:32" ht="18" x14ac:dyDescent="0.2">
      <c r="A403" s="16" t="s">
        <v>82</v>
      </c>
      <c r="B403" s="16" t="s">
        <v>81</v>
      </c>
      <c r="C403" s="11">
        <v>8053</v>
      </c>
      <c r="D403" s="11">
        <v>7889</v>
      </c>
      <c r="E403" s="11">
        <v>-164</v>
      </c>
      <c r="F403" s="15">
        <v>2.2794361525704807</v>
      </c>
      <c r="G403" s="14">
        <f t="shared" si="84"/>
        <v>-71.947617315387419</v>
      </c>
      <c r="H403" s="4">
        <f t="shared" si="85"/>
        <v>0</v>
      </c>
      <c r="I403" s="11">
        <v>4057</v>
      </c>
      <c r="J403" s="11">
        <v>4089</v>
      </c>
      <c r="K403" s="23">
        <f t="shared" si="90"/>
        <v>32</v>
      </c>
      <c r="L403" s="25">
        <f t="shared" si="91"/>
        <v>-0.44476802976984992</v>
      </c>
      <c r="M403" s="4">
        <f t="shared" si="92"/>
        <v>0</v>
      </c>
      <c r="N403" s="11">
        <v>301</v>
      </c>
      <c r="O403" s="12">
        <v>7.4412855377008646E-2</v>
      </c>
      <c r="P403" s="11">
        <v>8247</v>
      </c>
      <c r="Q403" s="11">
        <v>-157.05638413968717</v>
      </c>
      <c r="R403" s="11">
        <v>51.333333333333329</v>
      </c>
      <c r="S403" s="11">
        <v>6.666666666666667</v>
      </c>
      <c r="T403" s="23">
        <f t="shared" si="86"/>
        <v>502.7230508063538</v>
      </c>
      <c r="U403" s="22">
        <f t="shared" si="83"/>
        <v>0.12294523130505107</v>
      </c>
      <c r="V403" s="4">
        <f t="shared" si="93"/>
        <v>0</v>
      </c>
      <c r="W403" s="9">
        <v>4.6100000000000003</v>
      </c>
      <c r="X403" s="20">
        <f t="shared" si="96"/>
        <v>86.143885385358388</v>
      </c>
      <c r="Y403" s="4">
        <f t="shared" si="94"/>
        <v>0</v>
      </c>
      <c r="Z403" s="6">
        <v>89.913978078584748</v>
      </c>
      <c r="AA403" s="5">
        <v>102.75350101246813</v>
      </c>
      <c r="AB403" s="3">
        <f t="shared" si="95"/>
        <v>114.27978519942879</v>
      </c>
      <c r="AC403" s="4">
        <f t="shared" si="87"/>
        <v>1</v>
      </c>
      <c r="AD403" s="3">
        <f t="shared" si="88"/>
        <v>1</v>
      </c>
      <c r="AE403" s="2">
        <v>1</v>
      </c>
      <c r="AF403" s="1" t="str">
        <f t="shared" si="89"/>
        <v>14730</v>
      </c>
    </row>
    <row r="404" spans="1:32" ht="18" x14ac:dyDescent="0.2">
      <c r="A404" s="16" t="s">
        <v>80</v>
      </c>
      <c r="B404" s="16" t="s">
        <v>79</v>
      </c>
      <c r="C404" s="11">
        <v>2299</v>
      </c>
      <c r="D404" s="11">
        <v>2260</v>
      </c>
      <c r="E404" s="11">
        <v>-39</v>
      </c>
      <c r="F404" s="15">
        <v>2.4012219959266803</v>
      </c>
      <c r="G404" s="14">
        <f t="shared" si="84"/>
        <v>-16.241730279898217</v>
      </c>
      <c r="H404" s="4">
        <f t="shared" si="85"/>
        <v>0</v>
      </c>
      <c r="I404" s="11">
        <v>1098</v>
      </c>
      <c r="J404" s="11">
        <v>1109</v>
      </c>
      <c r="K404" s="23">
        <f t="shared" si="90"/>
        <v>11</v>
      </c>
      <c r="L404" s="25">
        <f t="shared" si="91"/>
        <v>-0.67726774244085863</v>
      </c>
      <c r="M404" s="4">
        <f t="shared" si="92"/>
        <v>0</v>
      </c>
      <c r="N404" s="11">
        <v>79</v>
      </c>
      <c r="O404" s="12">
        <v>7.2278133577310152E-2</v>
      </c>
      <c r="P404" s="11">
        <v>2358</v>
      </c>
      <c r="Q404" s="11">
        <v>-40.812553011026296</v>
      </c>
      <c r="R404" s="11">
        <v>19.666666666666668</v>
      </c>
      <c r="S404" s="11">
        <v>2</v>
      </c>
      <c r="T404" s="23">
        <f t="shared" si="86"/>
        <v>137.47921967769295</v>
      </c>
      <c r="U404" s="22">
        <f t="shared" ref="U404:U429" si="97">(T404/J404)</f>
        <v>0.12396683469584577</v>
      </c>
      <c r="V404" s="4">
        <f t="shared" si="93"/>
        <v>0</v>
      </c>
      <c r="W404" s="9">
        <v>4.96</v>
      </c>
      <c r="X404" s="20">
        <f t="shared" si="96"/>
        <v>92.684093603335697</v>
      </c>
      <c r="Y404" s="4">
        <f t="shared" si="94"/>
        <v>0</v>
      </c>
      <c r="Z404" s="6">
        <v>96.292865208783923</v>
      </c>
      <c r="AA404" s="5">
        <v>96.083508325308586</v>
      </c>
      <c r="AB404" s="3">
        <f t="shared" si="95"/>
        <v>99.782583182023515</v>
      </c>
      <c r="AC404" s="4">
        <f t="shared" si="87"/>
        <v>0</v>
      </c>
      <c r="AD404" s="3">
        <f t="shared" si="88"/>
        <v>0</v>
      </c>
      <c r="AE404" s="2">
        <v>1</v>
      </c>
      <c r="AF404" s="1" t="str">
        <f t="shared" si="89"/>
        <v>14730</v>
      </c>
    </row>
    <row r="405" spans="1:32" ht="18" x14ac:dyDescent="0.2">
      <c r="A405" s="16" t="s">
        <v>78</v>
      </c>
      <c r="B405" s="16" t="s">
        <v>77</v>
      </c>
      <c r="C405" s="11">
        <v>4457</v>
      </c>
      <c r="D405" s="11">
        <v>4270</v>
      </c>
      <c r="E405" s="11">
        <v>-187</v>
      </c>
      <c r="F405" s="15">
        <v>2.1838095238095239</v>
      </c>
      <c r="G405" s="14">
        <f t="shared" si="84"/>
        <v>-85.630178805058875</v>
      </c>
      <c r="H405" s="4">
        <f t="shared" si="85"/>
        <v>0</v>
      </c>
      <c r="I405" s="11">
        <v>2323</v>
      </c>
      <c r="J405" s="11">
        <v>2326</v>
      </c>
      <c r="K405" s="23">
        <f t="shared" si="90"/>
        <v>3</v>
      </c>
      <c r="L405" s="25">
        <f t="shared" si="91"/>
        <v>-3.5034377387318565E-2</v>
      </c>
      <c r="M405" s="4">
        <f t="shared" si="92"/>
        <v>0</v>
      </c>
      <c r="N405" s="11">
        <v>171</v>
      </c>
      <c r="O405" s="12">
        <v>7.3264781491002573E-2</v>
      </c>
      <c r="P405" s="11">
        <v>4586</v>
      </c>
      <c r="Q405" s="11">
        <v>-144.7012647187091</v>
      </c>
      <c r="R405" s="11">
        <v>11.666666666666666</v>
      </c>
      <c r="S405" s="11">
        <v>1</v>
      </c>
      <c r="T405" s="23">
        <f t="shared" si="86"/>
        <v>326.36793138537581</v>
      </c>
      <c r="U405" s="22">
        <f t="shared" si="97"/>
        <v>0.14031295416396208</v>
      </c>
      <c r="V405" s="4">
        <f t="shared" si="93"/>
        <v>0</v>
      </c>
      <c r="W405" s="9">
        <v>4.71</v>
      </c>
      <c r="X405" s="20">
        <f t="shared" si="96"/>
        <v>88.012516304780462</v>
      </c>
      <c r="Y405" s="4">
        <f t="shared" si="94"/>
        <v>0</v>
      </c>
      <c r="Z405" s="6">
        <v>92.43695600889356</v>
      </c>
      <c r="AA405" s="5">
        <v>98.466276622853741</v>
      </c>
      <c r="AB405" s="3">
        <f t="shared" si="95"/>
        <v>106.52262998943853</v>
      </c>
      <c r="AC405" s="4">
        <f t="shared" si="87"/>
        <v>1</v>
      </c>
      <c r="AD405" s="3">
        <f t="shared" si="88"/>
        <v>1</v>
      </c>
      <c r="AE405" s="2">
        <v>1</v>
      </c>
      <c r="AF405" s="1" t="str">
        <f t="shared" si="89"/>
        <v>14730</v>
      </c>
    </row>
    <row r="406" spans="1:32" ht="18" x14ac:dyDescent="0.2">
      <c r="A406" s="16" t="s">
        <v>76</v>
      </c>
      <c r="B406" s="16" t="s">
        <v>75</v>
      </c>
      <c r="C406" s="11">
        <v>25148</v>
      </c>
      <c r="D406" s="11">
        <v>24850</v>
      </c>
      <c r="E406" s="11">
        <v>-298</v>
      </c>
      <c r="F406" s="15">
        <v>2.0030803254087357</v>
      </c>
      <c r="G406" s="14">
        <f t="shared" si="84"/>
        <v>-148.77086865659871</v>
      </c>
      <c r="H406" s="4">
        <f t="shared" si="85"/>
        <v>0</v>
      </c>
      <c r="I406" s="11">
        <v>14101</v>
      </c>
      <c r="J406" s="11">
        <v>14208</v>
      </c>
      <c r="K406" s="23">
        <f t="shared" si="90"/>
        <v>107</v>
      </c>
      <c r="L406" s="25">
        <f t="shared" si="91"/>
        <v>-0.71922682825078765</v>
      </c>
      <c r="M406" s="4">
        <f t="shared" si="92"/>
        <v>0</v>
      </c>
      <c r="N406" s="11">
        <v>1211</v>
      </c>
      <c r="O406" s="12">
        <v>8.5510521112837176E-2</v>
      </c>
      <c r="P406" s="11">
        <v>25361</v>
      </c>
      <c r="Q406" s="11">
        <v>-255.10709356886557</v>
      </c>
      <c r="R406" s="11">
        <v>311.66666666666669</v>
      </c>
      <c r="S406" s="11">
        <v>252.33333333333331</v>
      </c>
      <c r="T406" s="23">
        <f t="shared" si="86"/>
        <v>1525.4404269021991</v>
      </c>
      <c r="U406" s="22">
        <f t="shared" si="97"/>
        <v>0.10736489491147234</v>
      </c>
      <c r="V406" s="4">
        <f t="shared" si="93"/>
        <v>0</v>
      </c>
      <c r="W406" s="9">
        <v>5</v>
      </c>
      <c r="X406" s="20">
        <f t="shared" si="96"/>
        <v>93.431545971104526</v>
      </c>
      <c r="Y406" s="4">
        <f t="shared" si="94"/>
        <v>0</v>
      </c>
      <c r="Z406" s="6">
        <v>94.632686942362241</v>
      </c>
      <c r="AA406" s="5">
        <v>97.611598687885802</v>
      </c>
      <c r="AB406" s="3">
        <f t="shared" si="95"/>
        <v>103.14786765733274</v>
      </c>
      <c r="AC406" s="4">
        <f t="shared" si="87"/>
        <v>1</v>
      </c>
      <c r="AD406" s="3">
        <f t="shared" si="88"/>
        <v>1</v>
      </c>
      <c r="AE406" s="2">
        <v>1</v>
      </c>
      <c r="AF406" s="1" t="str">
        <f t="shared" si="89"/>
        <v>14730</v>
      </c>
    </row>
    <row r="407" spans="1:32" ht="18" x14ac:dyDescent="0.2">
      <c r="A407" s="16" t="s">
        <v>74</v>
      </c>
      <c r="B407" s="16" t="s">
        <v>73</v>
      </c>
      <c r="C407" s="11">
        <v>4146</v>
      </c>
      <c r="D407" s="11">
        <v>4100</v>
      </c>
      <c r="E407" s="11">
        <v>-46</v>
      </c>
      <c r="F407" s="15">
        <v>2.3152954168967423</v>
      </c>
      <c r="G407" s="14">
        <f t="shared" si="84"/>
        <v>-19.867875029811589</v>
      </c>
      <c r="H407" s="4">
        <f t="shared" si="85"/>
        <v>0</v>
      </c>
      <c r="I407" s="11">
        <v>1954</v>
      </c>
      <c r="J407" s="11">
        <v>1967</v>
      </c>
      <c r="K407" s="23">
        <f t="shared" si="90"/>
        <v>13</v>
      </c>
      <c r="L407" s="25">
        <f t="shared" si="91"/>
        <v>-0.65432261781864454</v>
      </c>
      <c r="M407" s="4">
        <f t="shared" si="92"/>
        <v>0</v>
      </c>
      <c r="N407" s="11">
        <v>108</v>
      </c>
      <c r="O407" s="12">
        <v>5.5356227575602254E-2</v>
      </c>
      <c r="P407" s="11">
        <v>4193</v>
      </c>
      <c r="Q407" s="11">
        <v>-40.167660386358214</v>
      </c>
      <c r="R407" s="11">
        <v>18.666666666666668</v>
      </c>
      <c r="S407" s="11">
        <v>2.6666666666666665</v>
      </c>
      <c r="T407" s="23">
        <f t="shared" si="86"/>
        <v>164.16766038635822</v>
      </c>
      <c r="U407" s="22">
        <f t="shared" si="97"/>
        <v>8.3460935631092137E-2</v>
      </c>
      <c r="V407" s="4">
        <f t="shared" si="93"/>
        <v>0</v>
      </c>
      <c r="W407" s="9">
        <v>4.835</v>
      </c>
      <c r="X407" s="20">
        <f t="shared" si="96"/>
        <v>90.348304954058079</v>
      </c>
      <c r="Y407" s="4">
        <f t="shared" si="94"/>
        <v>0</v>
      </c>
      <c r="Z407" s="6">
        <v>103.51891862848026</v>
      </c>
      <c r="AA407" s="5">
        <v>90.674257823658593</v>
      </c>
      <c r="AB407" s="3">
        <f t="shared" si="95"/>
        <v>87.591967753334089</v>
      </c>
      <c r="AC407" s="4">
        <f t="shared" si="87"/>
        <v>0</v>
      </c>
      <c r="AD407" s="3">
        <f t="shared" si="88"/>
        <v>0</v>
      </c>
      <c r="AE407" s="2">
        <v>1</v>
      </c>
      <c r="AF407" s="1" t="str">
        <f t="shared" si="89"/>
        <v>14730</v>
      </c>
    </row>
    <row r="408" spans="1:32" ht="18" x14ac:dyDescent="0.2">
      <c r="A408" s="16" t="s">
        <v>72</v>
      </c>
      <c r="B408" s="16" t="s">
        <v>71</v>
      </c>
      <c r="C408" s="11">
        <v>2568</v>
      </c>
      <c r="D408" s="11">
        <v>2564</v>
      </c>
      <c r="E408" s="11">
        <v>-4</v>
      </c>
      <c r="F408" s="15">
        <v>2.1516587677725116</v>
      </c>
      <c r="G408" s="14">
        <f t="shared" si="84"/>
        <v>-1.8590308370044055</v>
      </c>
      <c r="H408" s="4">
        <f t="shared" si="85"/>
        <v>0</v>
      </c>
      <c r="I408" s="11">
        <v>1450</v>
      </c>
      <c r="J408" s="11">
        <v>1448</v>
      </c>
      <c r="K408" s="23">
        <f t="shared" si="90"/>
        <v>-2</v>
      </c>
      <c r="L408" s="25">
        <f t="shared" si="91"/>
        <v>1.0758293838862558</v>
      </c>
      <c r="M408" s="4">
        <f t="shared" si="92"/>
        <v>1</v>
      </c>
      <c r="N408" s="11">
        <v>210</v>
      </c>
      <c r="O408" s="12">
        <v>0.13671875</v>
      </c>
      <c r="P408" s="11">
        <v>2724</v>
      </c>
      <c r="Q408" s="11">
        <v>-74.361233480176224</v>
      </c>
      <c r="R408" s="11">
        <v>1</v>
      </c>
      <c r="S408" s="11">
        <v>82</v>
      </c>
      <c r="T408" s="23">
        <f t="shared" si="86"/>
        <v>203.36123348017622</v>
      </c>
      <c r="U408" s="22">
        <f t="shared" si="97"/>
        <v>0.14044284080122668</v>
      </c>
      <c r="V408" s="4">
        <f t="shared" si="93"/>
        <v>0</v>
      </c>
      <c r="W408" s="9">
        <v>4.6749999999999998</v>
      </c>
      <c r="X408" s="20">
        <f t="shared" si="96"/>
        <v>87.358495482982732</v>
      </c>
      <c r="Y408" s="4">
        <f t="shared" si="94"/>
        <v>0</v>
      </c>
      <c r="Z408" s="6">
        <v>92.816740605508414</v>
      </c>
      <c r="AA408" s="5">
        <v>87.350275450229958</v>
      </c>
      <c r="AB408" s="3">
        <f t="shared" si="95"/>
        <v>94.110474985851823</v>
      </c>
      <c r="AC408" s="4">
        <f t="shared" si="87"/>
        <v>0</v>
      </c>
      <c r="AD408" s="3">
        <f t="shared" si="88"/>
        <v>1</v>
      </c>
      <c r="AE408" s="2">
        <v>1</v>
      </c>
      <c r="AF408" s="1" t="str">
        <f t="shared" si="89"/>
        <v>14730</v>
      </c>
    </row>
    <row r="409" spans="1:32" ht="18" x14ac:dyDescent="0.2">
      <c r="A409" s="16" t="s">
        <v>70</v>
      </c>
      <c r="B409" s="16" t="s">
        <v>69</v>
      </c>
      <c r="C409" s="11">
        <v>2161</v>
      </c>
      <c r="D409" s="11">
        <v>2130</v>
      </c>
      <c r="E409" s="11">
        <v>-31</v>
      </c>
      <c r="F409" s="15">
        <v>2.4594594594594597</v>
      </c>
      <c r="G409" s="14">
        <f t="shared" si="84"/>
        <v>-12.604395604395604</v>
      </c>
      <c r="H409" s="4">
        <f t="shared" si="85"/>
        <v>0</v>
      </c>
      <c r="I409" s="11">
        <v>947</v>
      </c>
      <c r="J409" s="11">
        <v>965</v>
      </c>
      <c r="K409" s="23">
        <f t="shared" si="90"/>
        <v>18</v>
      </c>
      <c r="L409" s="25">
        <f t="shared" si="91"/>
        <v>-1.4280732345248475</v>
      </c>
      <c r="M409" s="4">
        <f t="shared" si="92"/>
        <v>0</v>
      </c>
      <c r="N409" s="11">
        <v>44</v>
      </c>
      <c r="O409" s="12">
        <v>4.6758767268862911E-2</v>
      </c>
      <c r="P409" s="11">
        <v>2184</v>
      </c>
      <c r="Q409" s="11">
        <v>-21.956043956043953</v>
      </c>
      <c r="R409" s="11">
        <v>24</v>
      </c>
      <c r="S409" s="11">
        <v>0</v>
      </c>
      <c r="T409" s="23">
        <f t="shared" si="86"/>
        <v>89.956043956043956</v>
      </c>
      <c r="U409" s="22">
        <f t="shared" si="97"/>
        <v>9.3218698400045555E-2</v>
      </c>
      <c r="V409" s="4">
        <f t="shared" si="93"/>
        <v>0</v>
      </c>
      <c r="W409" s="9">
        <v>4.6749999999999998</v>
      </c>
      <c r="X409" s="20">
        <f t="shared" si="96"/>
        <v>87.358495482982732</v>
      </c>
      <c r="Y409" s="4">
        <f t="shared" si="94"/>
        <v>0</v>
      </c>
      <c r="Z409" s="6">
        <v>116.40146340877608</v>
      </c>
      <c r="AA409" s="5">
        <v>87.350275450229958</v>
      </c>
      <c r="AB409" s="3">
        <f t="shared" si="95"/>
        <v>75.04224851836716</v>
      </c>
      <c r="AC409" s="4">
        <f t="shared" si="87"/>
        <v>0</v>
      </c>
      <c r="AD409" s="3">
        <f t="shared" si="88"/>
        <v>0</v>
      </c>
      <c r="AE409" s="2">
        <v>1</v>
      </c>
      <c r="AF409" s="1" t="str">
        <f t="shared" si="89"/>
        <v>14730</v>
      </c>
    </row>
    <row r="410" spans="1:32" ht="18" x14ac:dyDescent="0.2">
      <c r="A410" s="16" t="s">
        <v>68</v>
      </c>
      <c r="B410" s="16" t="s">
        <v>67</v>
      </c>
      <c r="C410" s="11">
        <v>15539</v>
      </c>
      <c r="D410" s="11">
        <v>15452</v>
      </c>
      <c r="E410" s="11">
        <v>-87</v>
      </c>
      <c r="F410" s="15">
        <v>1.948914116485686</v>
      </c>
      <c r="G410" s="14">
        <f t="shared" si="84"/>
        <v>-44.64024313030265</v>
      </c>
      <c r="H410" s="4">
        <f t="shared" si="85"/>
        <v>0</v>
      </c>
      <c r="I410" s="11">
        <v>9525</v>
      </c>
      <c r="J410" s="11">
        <v>9559</v>
      </c>
      <c r="K410" s="23">
        <f t="shared" si="90"/>
        <v>34</v>
      </c>
      <c r="L410" s="25">
        <f t="shared" si="91"/>
        <v>-0.76164459724727951</v>
      </c>
      <c r="M410" s="4">
        <f t="shared" si="92"/>
        <v>0</v>
      </c>
      <c r="N410" s="11">
        <v>1266</v>
      </c>
      <c r="O410" s="12">
        <v>0.13308104698833176</v>
      </c>
      <c r="P410" s="11">
        <v>15794</v>
      </c>
      <c r="Q410" s="11">
        <v>-175.48233506394834</v>
      </c>
      <c r="R410" s="11">
        <v>45.333333333333329</v>
      </c>
      <c r="S410" s="11">
        <v>11</v>
      </c>
      <c r="T410" s="23">
        <f t="shared" si="86"/>
        <v>1475.8156683972816</v>
      </c>
      <c r="U410" s="22">
        <f t="shared" si="97"/>
        <v>0.15439017349066655</v>
      </c>
      <c r="V410" s="4">
        <f t="shared" si="93"/>
        <v>0</v>
      </c>
      <c r="W410" s="9">
        <v>4.8550000000000004</v>
      </c>
      <c r="X410" s="20">
        <f t="shared" si="96"/>
        <v>90.722031137942508</v>
      </c>
      <c r="Y410" s="4">
        <f t="shared" si="94"/>
        <v>0</v>
      </c>
      <c r="Z410" s="6">
        <v>89.968140372564577</v>
      </c>
      <c r="AA410" s="5">
        <v>90.601548711565101</v>
      </c>
      <c r="AB410" s="3">
        <f t="shared" si="95"/>
        <v>100.70403626925881</v>
      </c>
      <c r="AC410" s="4">
        <f t="shared" si="87"/>
        <v>1</v>
      </c>
      <c r="AD410" s="3">
        <f t="shared" si="88"/>
        <v>1</v>
      </c>
      <c r="AE410" s="2">
        <v>1</v>
      </c>
      <c r="AF410" s="1" t="str">
        <f t="shared" si="89"/>
        <v>14730</v>
      </c>
    </row>
    <row r="411" spans="1:32" ht="18" x14ac:dyDescent="0.2">
      <c r="A411" s="16" t="s">
        <v>66</v>
      </c>
      <c r="B411" s="16" t="s">
        <v>65</v>
      </c>
      <c r="C411" s="11">
        <v>1485</v>
      </c>
      <c r="D411" s="11">
        <v>1455</v>
      </c>
      <c r="E411" s="11">
        <v>-30</v>
      </c>
      <c r="F411" s="15">
        <v>2.3223270440251573</v>
      </c>
      <c r="G411" s="14">
        <f t="shared" si="84"/>
        <v>-12.918077183480026</v>
      </c>
      <c r="H411" s="4">
        <f t="shared" si="85"/>
        <v>0</v>
      </c>
      <c r="I411" s="11">
        <v>722</v>
      </c>
      <c r="J411" s="11">
        <v>728</v>
      </c>
      <c r="K411" s="23">
        <f t="shared" si="90"/>
        <v>6</v>
      </c>
      <c r="L411" s="25">
        <f t="shared" si="91"/>
        <v>-0.46446540880503145</v>
      </c>
      <c r="M411" s="4">
        <f t="shared" si="92"/>
        <v>0</v>
      </c>
      <c r="N411" s="11">
        <v>52</v>
      </c>
      <c r="O411" s="12">
        <v>7.2727272727272724E-2</v>
      </c>
      <c r="P411" s="11">
        <v>1477</v>
      </c>
      <c r="Q411" s="11">
        <v>-9.4732566012186865</v>
      </c>
      <c r="R411" s="11">
        <v>9.3333333333333339</v>
      </c>
      <c r="S411" s="11">
        <v>0</v>
      </c>
      <c r="T411" s="23">
        <f t="shared" si="86"/>
        <v>70.806589934552022</v>
      </c>
      <c r="U411" s="22">
        <f t="shared" si="97"/>
        <v>9.7261799360648382E-2</v>
      </c>
      <c r="V411" s="4">
        <f t="shared" si="93"/>
        <v>0</v>
      </c>
      <c r="W411" s="9">
        <v>4.6749999999999998</v>
      </c>
      <c r="X411" s="20">
        <f t="shared" si="96"/>
        <v>87.358495482982732</v>
      </c>
      <c r="Y411" s="4">
        <f t="shared" si="94"/>
        <v>0</v>
      </c>
      <c r="Z411" s="6">
        <v>96.35502073179542</v>
      </c>
      <c r="AA411" s="5">
        <v>87.350275450229958</v>
      </c>
      <c r="AB411" s="3">
        <f t="shared" si="95"/>
        <v>90.654617462404786</v>
      </c>
      <c r="AC411" s="4">
        <f t="shared" si="87"/>
        <v>0</v>
      </c>
      <c r="AD411" s="3">
        <f t="shared" si="88"/>
        <v>0</v>
      </c>
      <c r="AE411" s="2">
        <v>1</v>
      </c>
      <c r="AF411" s="1" t="str">
        <f t="shared" si="89"/>
        <v>14730</v>
      </c>
    </row>
    <row r="412" spans="1:32" ht="18" x14ac:dyDescent="0.2">
      <c r="A412" s="16" t="s">
        <v>64</v>
      </c>
      <c r="B412" s="16" t="s">
        <v>63</v>
      </c>
      <c r="C412" s="11">
        <v>2980</v>
      </c>
      <c r="D412" s="11">
        <v>3017</v>
      </c>
      <c r="E412" s="11">
        <v>37</v>
      </c>
      <c r="F412" s="15">
        <v>2.3513931888544892</v>
      </c>
      <c r="G412" s="14">
        <f t="shared" si="84"/>
        <v>15.735352205398287</v>
      </c>
      <c r="H412" s="4">
        <f t="shared" si="85"/>
        <v>1</v>
      </c>
      <c r="I412" s="11">
        <v>1429</v>
      </c>
      <c r="J412" s="11">
        <v>1445</v>
      </c>
      <c r="K412" s="23">
        <f t="shared" si="90"/>
        <v>16</v>
      </c>
      <c r="L412" s="25">
        <f t="shared" si="91"/>
        <v>1.0168186762614009</v>
      </c>
      <c r="M412" s="4">
        <f t="shared" si="92"/>
        <v>0</v>
      </c>
      <c r="N412" s="11">
        <v>114</v>
      </c>
      <c r="O412" s="12">
        <v>0.08</v>
      </c>
      <c r="P412" s="11">
        <v>3038</v>
      </c>
      <c r="Q412" s="11">
        <v>-8.9308755760368665</v>
      </c>
      <c r="R412" s="11">
        <v>27</v>
      </c>
      <c r="S412" s="11">
        <v>2</v>
      </c>
      <c r="T412" s="23">
        <f t="shared" si="86"/>
        <v>147.93087557603687</v>
      </c>
      <c r="U412" s="22">
        <f t="shared" si="97"/>
        <v>0.10237430835711894</v>
      </c>
      <c r="V412" s="4">
        <f t="shared" si="93"/>
        <v>0</v>
      </c>
      <c r="W412" s="9">
        <v>5.38</v>
      </c>
      <c r="X412" s="20">
        <f t="shared" si="96"/>
        <v>100.53234346490848</v>
      </c>
      <c r="Y412" s="4">
        <f t="shared" si="94"/>
        <v>0</v>
      </c>
      <c r="Z412" s="6">
        <v>120.19732121424542</v>
      </c>
      <c r="AA412" s="5">
        <v>98.265150613840774</v>
      </c>
      <c r="AB412" s="3">
        <f t="shared" si="95"/>
        <v>81.753195180355391</v>
      </c>
      <c r="AC412" s="4">
        <f t="shared" si="87"/>
        <v>0</v>
      </c>
      <c r="AD412" s="3">
        <f t="shared" si="88"/>
        <v>1</v>
      </c>
      <c r="AE412" s="2">
        <v>1</v>
      </c>
      <c r="AF412" s="1" t="str">
        <f t="shared" si="89"/>
        <v>14730</v>
      </c>
    </row>
    <row r="413" spans="1:32" ht="18" x14ac:dyDescent="0.2">
      <c r="A413" s="16" t="s">
        <v>62</v>
      </c>
      <c r="B413" s="16" t="s">
        <v>61</v>
      </c>
      <c r="C413" s="11">
        <v>3730</v>
      </c>
      <c r="D413" s="11">
        <v>3763</v>
      </c>
      <c r="E413" s="11">
        <v>33</v>
      </c>
      <c r="F413" s="15">
        <v>2.2078916372202593</v>
      </c>
      <c r="G413" s="14">
        <f t="shared" si="84"/>
        <v>14.946385702854094</v>
      </c>
      <c r="H413" s="4">
        <f t="shared" si="85"/>
        <v>1</v>
      </c>
      <c r="I413" s="11">
        <v>1862</v>
      </c>
      <c r="J413" s="11">
        <v>1906</v>
      </c>
      <c r="K413" s="23">
        <f t="shared" si="90"/>
        <v>44</v>
      </c>
      <c r="L413" s="25">
        <f t="shared" si="91"/>
        <v>2.943855516293679</v>
      </c>
      <c r="M413" s="4">
        <f t="shared" si="92"/>
        <v>0</v>
      </c>
      <c r="N413" s="11">
        <v>104</v>
      </c>
      <c r="O413" s="12">
        <v>5.609492988133765E-2</v>
      </c>
      <c r="P413" s="11">
        <v>3749</v>
      </c>
      <c r="Q413" s="11">
        <v>6.3408909042411308</v>
      </c>
      <c r="R413" s="11">
        <v>57</v>
      </c>
      <c r="S413" s="11">
        <v>0</v>
      </c>
      <c r="T413" s="23">
        <f t="shared" si="86"/>
        <v>154.65910909575888</v>
      </c>
      <c r="U413" s="22">
        <f t="shared" si="97"/>
        <v>8.1143289137334138E-2</v>
      </c>
      <c r="V413" s="4">
        <f t="shared" si="93"/>
        <v>0</v>
      </c>
      <c r="W413" s="9">
        <v>6.44</v>
      </c>
      <c r="X413" s="20">
        <f t="shared" si="96"/>
        <v>120.33983121078263</v>
      </c>
      <c r="Y413" s="4">
        <f t="shared" si="94"/>
        <v>1</v>
      </c>
      <c r="Z413" s="6">
        <v>116.01087463578703</v>
      </c>
      <c r="AA413" s="5">
        <v>148.49260524802787</v>
      </c>
      <c r="AB413" s="3">
        <f t="shared" si="95"/>
        <v>127.99886710122334</v>
      </c>
      <c r="AC413" s="4">
        <f t="shared" si="87"/>
        <v>1</v>
      </c>
      <c r="AD413" s="3">
        <f t="shared" si="88"/>
        <v>3</v>
      </c>
      <c r="AE413" s="2">
        <v>1</v>
      </c>
      <c r="AF413" s="1" t="str">
        <f t="shared" si="89"/>
        <v>14730</v>
      </c>
    </row>
    <row r="414" spans="1:32" ht="18" x14ac:dyDescent="0.2">
      <c r="A414" s="16" t="s">
        <v>60</v>
      </c>
      <c r="B414" s="16" t="s">
        <v>59</v>
      </c>
      <c r="C414" s="11">
        <v>3860</v>
      </c>
      <c r="D414" s="11">
        <v>3764</v>
      </c>
      <c r="E414" s="11">
        <v>-96</v>
      </c>
      <c r="F414" s="15">
        <v>2.2444946357989837</v>
      </c>
      <c r="G414" s="14">
        <f t="shared" si="84"/>
        <v>-42.771320754716982</v>
      </c>
      <c r="H414" s="4">
        <f t="shared" si="85"/>
        <v>0</v>
      </c>
      <c r="I414" s="11">
        <v>2017</v>
      </c>
      <c r="J414" s="11">
        <v>2028</v>
      </c>
      <c r="K414" s="23">
        <f t="shared" si="90"/>
        <v>11</v>
      </c>
      <c r="L414" s="25">
        <f t="shared" si="91"/>
        <v>-0.25718167701863354</v>
      </c>
      <c r="M414" s="4">
        <f t="shared" si="92"/>
        <v>0</v>
      </c>
      <c r="N414" s="11">
        <v>191</v>
      </c>
      <c r="O414" s="12">
        <v>9.4554455445544555E-2</v>
      </c>
      <c r="P414" s="11">
        <v>3975</v>
      </c>
      <c r="Q414" s="11">
        <v>-94.007798742138363</v>
      </c>
      <c r="R414" s="11">
        <v>13.666666666666666</v>
      </c>
      <c r="S414" s="11">
        <v>0.66666666666666663</v>
      </c>
      <c r="T414" s="23">
        <f t="shared" si="86"/>
        <v>298.00779874213833</v>
      </c>
      <c r="U414" s="22">
        <f t="shared" si="97"/>
        <v>0.14694664632255341</v>
      </c>
      <c r="V414" s="4">
        <f t="shared" si="93"/>
        <v>0</v>
      </c>
      <c r="W414" s="9">
        <v>4.835</v>
      </c>
      <c r="X414" s="20">
        <f t="shared" si="96"/>
        <v>90.348304954058079</v>
      </c>
      <c r="Y414" s="4">
        <f t="shared" si="94"/>
        <v>0</v>
      </c>
      <c r="Z414" s="6">
        <v>93.266131170221485</v>
      </c>
      <c r="AA414" s="5">
        <v>90.674257823658593</v>
      </c>
      <c r="AB414" s="3">
        <f t="shared" si="95"/>
        <v>97.220991892724243</v>
      </c>
      <c r="AC414" s="4">
        <f t="shared" si="87"/>
        <v>0</v>
      </c>
      <c r="AD414" s="3">
        <f t="shared" si="88"/>
        <v>0</v>
      </c>
      <c r="AE414" s="2">
        <v>1</v>
      </c>
      <c r="AF414" s="1" t="str">
        <f t="shared" si="89"/>
        <v>14730</v>
      </c>
    </row>
    <row r="415" spans="1:32" ht="18" x14ac:dyDescent="0.2">
      <c r="A415" s="16" t="s">
        <v>58</v>
      </c>
      <c r="B415" s="16" t="s">
        <v>57</v>
      </c>
      <c r="C415" s="11">
        <v>3151</v>
      </c>
      <c r="D415" s="11">
        <v>2996</v>
      </c>
      <c r="E415" s="11">
        <v>-155</v>
      </c>
      <c r="F415" s="15">
        <v>2.3730684326710816</v>
      </c>
      <c r="G415" s="14">
        <f t="shared" si="84"/>
        <v>-65.316279069767447</v>
      </c>
      <c r="H415" s="4">
        <f t="shared" si="85"/>
        <v>0</v>
      </c>
      <c r="I415" s="11">
        <v>1548</v>
      </c>
      <c r="J415" s="11">
        <v>1562</v>
      </c>
      <c r="K415" s="23">
        <f t="shared" si="90"/>
        <v>14</v>
      </c>
      <c r="L415" s="25">
        <f t="shared" si="91"/>
        <v>-0.21434166488642026</v>
      </c>
      <c r="M415" s="4">
        <f t="shared" si="92"/>
        <v>0</v>
      </c>
      <c r="N415" s="11">
        <v>141</v>
      </c>
      <c r="O415" s="12">
        <v>9.0909090909090912E-2</v>
      </c>
      <c r="P415" s="11">
        <v>3225</v>
      </c>
      <c r="Q415" s="11">
        <v>-96.499534883720941</v>
      </c>
      <c r="R415" s="11">
        <v>20</v>
      </c>
      <c r="S415" s="11">
        <v>0</v>
      </c>
      <c r="T415" s="23">
        <f t="shared" si="86"/>
        <v>257.49953488372091</v>
      </c>
      <c r="U415" s="22">
        <f t="shared" si="97"/>
        <v>0.16485245511121696</v>
      </c>
      <c r="V415" s="4">
        <f t="shared" si="93"/>
        <v>0</v>
      </c>
      <c r="W415" s="9">
        <v>4.96</v>
      </c>
      <c r="X415" s="20">
        <f t="shared" si="96"/>
        <v>92.684093603335697</v>
      </c>
      <c r="Y415" s="4">
        <f t="shared" si="94"/>
        <v>0</v>
      </c>
      <c r="Z415" s="6">
        <v>96.384075973179179</v>
      </c>
      <c r="AA415" s="5">
        <v>96.083508325308586</v>
      </c>
      <c r="AB415" s="3">
        <f t="shared" si="95"/>
        <v>99.688156321637379</v>
      </c>
      <c r="AC415" s="4">
        <f t="shared" si="87"/>
        <v>0</v>
      </c>
      <c r="AD415" s="3">
        <f t="shared" si="88"/>
        <v>0</v>
      </c>
      <c r="AE415" s="2">
        <v>1</v>
      </c>
      <c r="AF415" s="1" t="str">
        <f t="shared" si="89"/>
        <v>14730</v>
      </c>
    </row>
    <row r="416" spans="1:32" ht="18" x14ac:dyDescent="0.2">
      <c r="A416" s="16" t="s">
        <v>56</v>
      </c>
      <c r="B416" s="16" t="s">
        <v>55</v>
      </c>
      <c r="C416" s="11">
        <v>2080</v>
      </c>
      <c r="D416" s="11">
        <v>2065</v>
      </c>
      <c r="E416" s="11">
        <v>-15</v>
      </c>
      <c r="F416" s="15">
        <v>2.3641488162344984</v>
      </c>
      <c r="G416" s="14">
        <f t="shared" si="84"/>
        <v>-6.3447782546494995</v>
      </c>
      <c r="H416" s="4">
        <f t="shared" si="85"/>
        <v>0</v>
      </c>
      <c r="I416" s="11">
        <v>996</v>
      </c>
      <c r="J416" s="11">
        <v>1009</v>
      </c>
      <c r="K416" s="23">
        <f t="shared" si="90"/>
        <v>13</v>
      </c>
      <c r="L416" s="25">
        <f t="shared" si="91"/>
        <v>-2.0489289740698986</v>
      </c>
      <c r="M416" s="4">
        <f t="shared" si="92"/>
        <v>0</v>
      </c>
      <c r="N416" s="11">
        <v>76</v>
      </c>
      <c r="O416" s="12">
        <v>7.7157360406091377E-2</v>
      </c>
      <c r="P416" s="11">
        <v>2097</v>
      </c>
      <c r="Q416" s="11">
        <v>-13.535526943252265</v>
      </c>
      <c r="R416" s="11">
        <v>21</v>
      </c>
      <c r="S416" s="11">
        <v>0</v>
      </c>
      <c r="T416" s="23">
        <f t="shared" si="86"/>
        <v>110.53552694325226</v>
      </c>
      <c r="U416" s="22">
        <f t="shared" si="97"/>
        <v>0.10954958071680106</v>
      </c>
      <c r="V416" s="4">
        <f t="shared" si="93"/>
        <v>0</v>
      </c>
      <c r="W416" s="9">
        <v>5</v>
      </c>
      <c r="X416" s="20">
        <f t="shared" si="96"/>
        <v>93.431545971104526</v>
      </c>
      <c r="Y416" s="4">
        <f t="shared" si="94"/>
        <v>0</v>
      </c>
      <c r="Z416" s="6">
        <v>98.439003516864091</v>
      </c>
      <c r="AA416" s="5">
        <v>97.457879634834015</v>
      </c>
      <c r="AB416" s="3">
        <f t="shared" si="95"/>
        <v>99.003317946161445</v>
      </c>
      <c r="AC416" s="4">
        <f t="shared" si="87"/>
        <v>0</v>
      </c>
      <c r="AD416" s="3">
        <f t="shared" si="88"/>
        <v>0</v>
      </c>
      <c r="AE416" s="2">
        <v>1</v>
      </c>
      <c r="AF416" s="1" t="str">
        <f t="shared" si="89"/>
        <v>14730</v>
      </c>
    </row>
    <row r="417" spans="1:32" ht="18" x14ac:dyDescent="0.2">
      <c r="A417" s="16" t="s">
        <v>54</v>
      </c>
      <c r="B417" s="16" t="s">
        <v>53</v>
      </c>
      <c r="C417" s="11">
        <v>5084</v>
      </c>
      <c r="D417" s="11">
        <v>5023</v>
      </c>
      <c r="E417" s="11">
        <v>-61</v>
      </c>
      <c r="F417" s="15">
        <v>2.3099910793933986</v>
      </c>
      <c r="G417" s="14">
        <f t="shared" si="84"/>
        <v>-26.407028383857888</v>
      </c>
      <c r="H417" s="4">
        <f t="shared" si="85"/>
        <v>0</v>
      </c>
      <c r="I417" s="11">
        <v>2434</v>
      </c>
      <c r="J417" s="11">
        <v>2473</v>
      </c>
      <c r="K417" s="23">
        <f t="shared" si="90"/>
        <v>39</v>
      </c>
      <c r="L417" s="25">
        <f t="shared" si="91"/>
        <v>-1.4768795425629926</v>
      </c>
      <c r="M417" s="4">
        <f t="shared" si="92"/>
        <v>0</v>
      </c>
      <c r="N417" s="11">
        <v>147</v>
      </c>
      <c r="O417" s="12">
        <v>6.0844370860927151E-2</v>
      </c>
      <c r="P417" s="11">
        <v>5179</v>
      </c>
      <c r="Q417" s="11">
        <v>-67.532728325931643</v>
      </c>
      <c r="R417" s="11">
        <v>54.333333333333336</v>
      </c>
      <c r="S417" s="11">
        <v>3.6666666666666665</v>
      </c>
      <c r="T417" s="23">
        <f t="shared" si="86"/>
        <v>265.19939499259829</v>
      </c>
      <c r="U417" s="22">
        <f t="shared" si="97"/>
        <v>0.10723792761528439</v>
      </c>
      <c r="V417" s="4">
        <f t="shared" si="93"/>
        <v>0</v>
      </c>
      <c r="W417" s="9">
        <v>4.8600000000000003</v>
      </c>
      <c r="X417" s="20">
        <f t="shared" si="96"/>
        <v>90.815462683913609</v>
      </c>
      <c r="Y417" s="4">
        <f t="shared" si="94"/>
        <v>0</v>
      </c>
      <c r="Z417" s="6">
        <v>98.254197437640585</v>
      </c>
      <c r="AA417" s="5">
        <v>89.230589965017415</v>
      </c>
      <c r="AB417" s="3">
        <f t="shared" si="95"/>
        <v>90.816059050962963</v>
      </c>
      <c r="AC417" s="4">
        <f t="shared" si="87"/>
        <v>0</v>
      </c>
      <c r="AD417" s="3">
        <f t="shared" si="88"/>
        <v>0</v>
      </c>
      <c r="AE417" s="2">
        <v>1</v>
      </c>
      <c r="AF417" s="1" t="str">
        <f t="shared" si="89"/>
        <v>14730</v>
      </c>
    </row>
    <row r="418" spans="1:32" ht="18" x14ac:dyDescent="0.2">
      <c r="A418" s="16" t="s">
        <v>52</v>
      </c>
      <c r="B418" s="16" t="s">
        <v>51</v>
      </c>
      <c r="C418" s="11">
        <v>6309</v>
      </c>
      <c r="D418" s="11">
        <v>6071</v>
      </c>
      <c r="E418" s="11">
        <v>-238</v>
      </c>
      <c r="F418" s="15">
        <v>2.1425241425241426</v>
      </c>
      <c r="G418" s="14">
        <f t="shared" si="84"/>
        <v>-111.08392912651539</v>
      </c>
      <c r="H418" s="4">
        <f t="shared" si="85"/>
        <v>0</v>
      </c>
      <c r="I418" s="11">
        <v>3463</v>
      </c>
      <c r="J418" s="11">
        <v>3463</v>
      </c>
      <c r="K418" s="23">
        <f t="shared" si="90"/>
        <v>0</v>
      </c>
      <c r="L418" s="25">
        <f t="shared" si="91"/>
        <v>0</v>
      </c>
      <c r="M418" s="4">
        <f t="shared" si="92"/>
        <v>0</v>
      </c>
      <c r="N418" s="11">
        <v>351</v>
      </c>
      <c r="O418" s="12">
        <v>0.10170964937699217</v>
      </c>
      <c r="P418" s="11">
        <v>6434</v>
      </c>
      <c r="Q418" s="11">
        <v>-169.42632887783648</v>
      </c>
      <c r="R418" s="11">
        <v>27.666666666666664</v>
      </c>
      <c r="S418" s="11">
        <v>12</v>
      </c>
      <c r="T418" s="23">
        <f t="shared" si="86"/>
        <v>536.09299554450308</v>
      </c>
      <c r="U418" s="22">
        <f t="shared" si="97"/>
        <v>0.15480594731287989</v>
      </c>
      <c r="V418" s="4">
        <f t="shared" si="93"/>
        <v>0</v>
      </c>
      <c r="W418" s="9">
        <v>4.5999999999999996</v>
      </c>
      <c r="X418" s="20">
        <f t="shared" si="96"/>
        <v>85.957022293416159</v>
      </c>
      <c r="Y418" s="4">
        <f t="shared" si="94"/>
        <v>0</v>
      </c>
      <c r="Z418" s="6">
        <v>91.094633696817738</v>
      </c>
      <c r="AA418" s="5">
        <v>81.034536006780911</v>
      </c>
      <c r="AB418" s="3">
        <f t="shared" si="95"/>
        <v>88.956432139000668</v>
      </c>
      <c r="AC418" s="4">
        <f t="shared" si="87"/>
        <v>0</v>
      </c>
      <c r="AD418" s="3">
        <f t="shared" si="88"/>
        <v>0</v>
      </c>
      <c r="AE418" s="2">
        <v>1</v>
      </c>
      <c r="AF418" s="1" t="str">
        <f t="shared" si="89"/>
        <v>14730</v>
      </c>
    </row>
    <row r="419" spans="1:32" ht="18" x14ac:dyDescent="0.2">
      <c r="A419" s="16" t="s">
        <v>50</v>
      </c>
      <c r="B419" s="16" t="s">
        <v>49</v>
      </c>
      <c r="C419" s="11">
        <v>2383</v>
      </c>
      <c r="D419" s="11">
        <v>2354</v>
      </c>
      <c r="E419" s="11">
        <v>-29</v>
      </c>
      <c r="F419" s="15">
        <v>2.3518518518518516</v>
      </c>
      <c r="G419" s="14">
        <f t="shared" si="84"/>
        <v>-12.330708661417324</v>
      </c>
      <c r="H419" s="4">
        <f t="shared" si="85"/>
        <v>0</v>
      </c>
      <c r="I419" s="11">
        <v>1158</v>
      </c>
      <c r="J419" s="11">
        <v>1170</v>
      </c>
      <c r="K419" s="23">
        <f t="shared" si="90"/>
        <v>12</v>
      </c>
      <c r="L419" s="25">
        <f t="shared" si="91"/>
        <v>-0.97318007662835238</v>
      </c>
      <c r="M419" s="4">
        <f t="shared" si="92"/>
        <v>0</v>
      </c>
      <c r="N419" s="11">
        <v>92</v>
      </c>
      <c r="O419" s="12">
        <v>7.9791847354726803E-2</v>
      </c>
      <c r="P419" s="11">
        <v>2413</v>
      </c>
      <c r="Q419" s="11">
        <v>-25.086614173228348</v>
      </c>
      <c r="R419" s="11">
        <v>16.666666666666668</v>
      </c>
      <c r="S419" s="11">
        <v>0</v>
      </c>
      <c r="T419" s="23">
        <f t="shared" si="86"/>
        <v>133.75328083989501</v>
      </c>
      <c r="U419" s="22">
        <f t="shared" si="97"/>
        <v>0.11431904345290173</v>
      </c>
      <c r="V419" s="4">
        <f t="shared" si="93"/>
        <v>0</v>
      </c>
      <c r="W419" s="9">
        <v>4.96</v>
      </c>
      <c r="X419" s="20">
        <f t="shared" si="96"/>
        <v>92.684093603335697</v>
      </c>
      <c r="Y419" s="4">
        <f t="shared" si="94"/>
        <v>0</v>
      </c>
      <c r="Z419" s="6">
        <v>94.510596455907475</v>
      </c>
      <c r="AA419" s="5">
        <v>96.083508325308586</v>
      </c>
      <c r="AB419" s="3">
        <f t="shared" si="95"/>
        <v>101.66427038700887</v>
      </c>
      <c r="AC419" s="4">
        <f t="shared" si="87"/>
        <v>1</v>
      </c>
      <c r="AD419" s="3">
        <f t="shared" si="88"/>
        <v>1</v>
      </c>
      <c r="AE419" s="2">
        <v>1</v>
      </c>
      <c r="AF419" s="1" t="str">
        <f t="shared" si="89"/>
        <v>14730</v>
      </c>
    </row>
    <row r="420" spans="1:32" ht="18" x14ac:dyDescent="0.2">
      <c r="A420" s="16" t="s">
        <v>48</v>
      </c>
      <c r="B420" s="16" t="s">
        <v>47</v>
      </c>
      <c r="C420" s="11">
        <v>14814</v>
      </c>
      <c r="D420" s="11">
        <v>14734</v>
      </c>
      <c r="E420" s="11">
        <v>-80</v>
      </c>
      <c r="F420" s="15">
        <v>2.0090090090090089</v>
      </c>
      <c r="G420" s="14">
        <f t="shared" si="84"/>
        <v>-39.820627802690588</v>
      </c>
      <c r="H420" s="4">
        <f t="shared" si="85"/>
        <v>0</v>
      </c>
      <c r="I420" s="11">
        <v>8574</v>
      </c>
      <c r="J420" s="11">
        <v>8605</v>
      </c>
      <c r="K420" s="23">
        <f t="shared" si="90"/>
        <v>31</v>
      </c>
      <c r="L420" s="25">
        <f t="shared" si="91"/>
        <v>-0.77849099099099095</v>
      </c>
      <c r="M420" s="4">
        <f t="shared" si="92"/>
        <v>0</v>
      </c>
      <c r="N420" s="11">
        <v>877</v>
      </c>
      <c r="O420" s="12">
        <v>0.10137556351866836</v>
      </c>
      <c r="P420" s="11">
        <v>15164</v>
      </c>
      <c r="Q420" s="11">
        <v>-214.03587443946191</v>
      </c>
      <c r="R420" s="11">
        <v>55.333333333333336</v>
      </c>
      <c r="S420" s="11">
        <v>87.333333333333329</v>
      </c>
      <c r="T420" s="23">
        <f t="shared" si="86"/>
        <v>1059.0358744394618</v>
      </c>
      <c r="U420" s="22">
        <f t="shared" si="97"/>
        <v>0.12307215275298801</v>
      </c>
      <c r="V420" s="4">
        <f t="shared" si="93"/>
        <v>0</v>
      </c>
      <c r="W420" s="9">
        <v>5.01</v>
      </c>
      <c r="X420" s="20">
        <f t="shared" si="96"/>
        <v>93.618409063046741</v>
      </c>
      <c r="Y420" s="4">
        <f t="shared" si="94"/>
        <v>0</v>
      </c>
      <c r="Z420" s="6">
        <v>89.594671387244802</v>
      </c>
      <c r="AA420" s="5">
        <v>98.099472218461557</v>
      </c>
      <c r="AB420" s="3">
        <f t="shared" si="95"/>
        <v>109.49252974482984</v>
      </c>
      <c r="AC420" s="4">
        <f t="shared" si="87"/>
        <v>1</v>
      </c>
      <c r="AD420" s="3">
        <f t="shared" si="88"/>
        <v>1</v>
      </c>
      <c r="AE420" s="2">
        <v>1</v>
      </c>
      <c r="AF420" s="1" t="str">
        <f t="shared" si="89"/>
        <v>14730</v>
      </c>
    </row>
    <row r="421" spans="1:32" ht="18" x14ac:dyDescent="0.2">
      <c r="A421" s="16" t="s">
        <v>46</v>
      </c>
      <c r="B421" s="16" t="s">
        <v>45</v>
      </c>
      <c r="C421" s="11">
        <v>5005</v>
      </c>
      <c r="D421" s="11">
        <v>4931</v>
      </c>
      <c r="E421" s="11">
        <v>-74</v>
      </c>
      <c r="F421" s="15">
        <v>2.0958262350936967</v>
      </c>
      <c r="G421" s="14">
        <f t="shared" si="84"/>
        <v>-35.308270676691727</v>
      </c>
      <c r="H421" s="4">
        <f t="shared" si="85"/>
        <v>0</v>
      </c>
      <c r="I421" s="11">
        <v>2812</v>
      </c>
      <c r="J421" s="11">
        <v>2834</v>
      </c>
      <c r="K421" s="23">
        <f t="shared" si="90"/>
        <v>22</v>
      </c>
      <c r="L421" s="25">
        <f t="shared" si="91"/>
        <v>-0.62308347529812613</v>
      </c>
      <c r="M421" s="4">
        <f t="shared" si="92"/>
        <v>0</v>
      </c>
      <c r="N421" s="11">
        <v>389</v>
      </c>
      <c r="O421" s="12">
        <v>0.13823738450604123</v>
      </c>
      <c r="P421" s="11">
        <v>4921</v>
      </c>
      <c r="Q421" s="11">
        <v>4.7713879292826666</v>
      </c>
      <c r="R421" s="11">
        <v>30</v>
      </c>
      <c r="S421" s="11">
        <v>1.6666666666666665</v>
      </c>
      <c r="T421" s="23">
        <f t="shared" si="86"/>
        <v>412.56194540405068</v>
      </c>
      <c r="U421" s="22">
        <f t="shared" si="97"/>
        <v>0.14557584523784428</v>
      </c>
      <c r="V421" s="4">
        <f t="shared" si="93"/>
        <v>0</v>
      </c>
      <c r="W421" s="9">
        <v>5.37</v>
      </c>
      <c r="X421" s="20">
        <f t="shared" si="96"/>
        <v>100.34548037296626</v>
      </c>
      <c r="Y421" s="4">
        <f t="shared" si="94"/>
        <v>0</v>
      </c>
      <c r="Z421" s="6">
        <v>106.08481972818136</v>
      </c>
      <c r="AA421" s="5">
        <v>100.03061393814059</v>
      </c>
      <c r="AB421" s="3">
        <f t="shared" si="95"/>
        <v>94.293051724503741</v>
      </c>
      <c r="AC421" s="4">
        <f t="shared" si="87"/>
        <v>0</v>
      </c>
      <c r="AD421" s="3">
        <f t="shared" si="88"/>
        <v>0</v>
      </c>
      <c r="AE421" s="2">
        <v>1</v>
      </c>
      <c r="AF421" s="1" t="str">
        <f t="shared" si="89"/>
        <v>14730</v>
      </c>
    </row>
    <row r="422" spans="1:32" ht="18" x14ac:dyDescent="0.2">
      <c r="A422" s="16" t="s">
        <v>44</v>
      </c>
      <c r="B422" s="16" t="s">
        <v>43</v>
      </c>
      <c r="C422" s="11">
        <v>16959</v>
      </c>
      <c r="D422" s="11">
        <v>17443</v>
      </c>
      <c r="E422" s="11">
        <v>484</v>
      </c>
      <c r="F422" s="15">
        <v>2.0291065251103424</v>
      </c>
      <c r="G422" s="14">
        <f t="shared" si="84"/>
        <v>238.52863021751909</v>
      </c>
      <c r="H422" s="4">
        <f t="shared" si="85"/>
        <v>1</v>
      </c>
      <c r="I422" s="11">
        <v>9769</v>
      </c>
      <c r="J422" s="11">
        <v>9978</v>
      </c>
      <c r="K422" s="23">
        <f t="shared" si="90"/>
        <v>209</v>
      </c>
      <c r="L422" s="25">
        <f t="shared" si="91"/>
        <v>0.87620509038855698</v>
      </c>
      <c r="M422" s="4">
        <f t="shared" si="92"/>
        <v>1</v>
      </c>
      <c r="N422" s="11">
        <v>1199</v>
      </c>
      <c r="O422" s="12">
        <v>0.12293653234902081</v>
      </c>
      <c r="P422" s="11">
        <v>17010</v>
      </c>
      <c r="Q422" s="11">
        <v>213.3944150499706</v>
      </c>
      <c r="R422" s="11">
        <v>244</v>
      </c>
      <c r="S422" s="11">
        <v>12.333333333333332</v>
      </c>
      <c r="T422" s="23">
        <f t="shared" si="86"/>
        <v>1217.2722516166962</v>
      </c>
      <c r="U422" s="22">
        <f t="shared" si="97"/>
        <v>0.12199561551580439</v>
      </c>
      <c r="V422" s="4">
        <f t="shared" si="93"/>
        <v>0</v>
      </c>
      <c r="W422" s="9">
        <v>5.01</v>
      </c>
      <c r="X422" s="20">
        <f t="shared" si="96"/>
        <v>93.618409063046741</v>
      </c>
      <c r="Y422" s="4">
        <f t="shared" si="94"/>
        <v>0</v>
      </c>
      <c r="Z422" s="6">
        <v>109.10612092095818</v>
      </c>
      <c r="AA422" s="5">
        <v>91.260696011051152</v>
      </c>
      <c r="AB422" s="3">
        <f t="shared" si="95"/>
        <v>83.643974545813862</v>
      </c>
      <c r="AC422" s="4">
        <f t="shared" si="87"/>
        <v>0</v>
      </c>
      <c r="AD422" s="3">
        <f t="shared" si="88"/>
        <v>2</v>
      </c>
      <c r="AE422" s="2">
        <v>1</v>
      </c>
      <c r="AF422" s="1" t="str">
        <f t="shared" si="89"/>
        <v>14730</v>
      </c>
    </row>
    <row r="423" spans="1:32" ht="18" x14ac:dyDescent="0.2">
      <c r="A423" s="16" t="s">
        <v>42</v>
      </c>
      <c r="B423" s="16" t="s">
        <v>41</v>
      </c>
      <c r="C423" s="11">
        <v>2487</v>
      </c>
      <c r="D423" s="11">
        <v>2433</v>
      </c>
      <c r="E423" s="11">
        <v>-54</v>
      </c>
      <c r="F423" s="15">
        <v>2.2673357664233578</v>
      </c>
      <c r="G423" s="14">
        <f t="shared" si="84"/>
        <v>-23.81649899396378</v>
      </c>
      <c r="H423" s="4">
        <f t="shared" si="85"/>
        <v>0</v>
      </c>
      <c r="I423" s="11">
        <v>1229</v>
      </c>
      <c r="J423" s="11">
        <v>1230</v>
      </c>
      <c r="K423" s="23">
        <f t="shared" si="90"/>
        <v>1</v>
      </c>
      <c r="L423" s="25">
        <f t="shared" si="91"/>
        <v>-4.1987699378210334E-2</v>
      </c>
      <c r="M423" s="4">
        <f t="shared" si="92"/>
        <v>0</v>
      </c>
      <c r="N423" s="11">
        <v>110</v>
      </c>
      <c r="O423" s="12">
        <v>8.943089430894309E-2</v>
      </c>
      <c r="P423" s="11">
        <v>2485</v>
      </c>
      <c r="Q423" s="11">
        <v>-22.93440643863179</v>
      </c>
      <c r="R423" s="11">
        <v>4.666666666666667</v>
      </c>
      <c r="S423" s="11">
        <v>3</v>
      </c>
      <c r="T423" s="23">
        <f t="shared" si="86"/>
        <v>134.60107310529844</v>
      </c>
      <c r="U423" s="22">
        <f t="shared" si="97"/>
        <v>0.10943176675227516</v>
      </c>
      <c r="V423" s="4">
        <f t="shared" si="93"/>
        <v>0</v>
      </c>
      <c r="W423" s="9">
        <v>5</v>
      </c>
      <c r="X423" s="20">
        <f t="shared" si="96"/>
        <v>93.431545971104526</v>
      </c>
      <c r="Y423" s="4">
        <f t="shared" si="94"/>
        <v>0</v>
      </c>
      <c r="Z423" s="6">
        <v>102.87861621736269</v>
      </c>
      <c r="AA423" s="5">
        <v>97.457879634834015</v>
      </c>
      <c r="AB423" s="3">
        <f t="shared" si="95"/>
        <v>94.730939448995201</v>
      </c>
      <c r="AC423" s="4">
        <f t="shared" si="87"/>
        <v>0</v>
      </c>
      <c r="AD423" s="3">
        <f t="shared" si="88"/>
        <v>0</v>
      </c>
      <c r="AE423" s="2">
        <v>1</v>
      </c>
      <c r="AF423" s="1" t="str">
        <f t="shared" si="89"/>
        <v>14730</v>
      </c>
    </row>
    <row r="424" spans="1:32" ht="18" x14ac:dyDescent="0.2">
      <c r="A424" s="16" t="s">
        <v>40</v>
      </c>
      <c r="B424" s="16" t="s">
        <v>39</v>
      </c>
      <c r="C424" s="11">
        <v>14291</v>
      </c>
      <c r="D424" s="11">
        <v>15128</v>
      </c>
      <c r="E424" s="11">
        <v>837</v>
      </c>
      <c r="F424" s="15">
        <v>2.0454611263935139</v>
      </c>
      <c r="G424" s="14">
        <f t="shared" si="84"/>
        <v>409.19868346545866</v>
      </c>
      <c r="H424" s="4">
        <f t="shared" si="85"/>
        <v>1</v>
      </c>
      <c r="I424" s="11">
        <v>8083</v>
      </c>
      <c r="J424" s="11">
        <v>8216</v>
      </c>
      <c r="K424" s="23">
        <f t="shared" si="90"/>
        <v>133</v>
      </c>
      <c r="L424" s="25">
        <f t="shared" si="91"/>
        <v>0.32502548364436956</v>
      </c>
      <c r="M424" s="4">
        <f t="shared" si="92"/>
        <v>1</v>
      </c>
      <c r="N424" s="11">
        <v>932</v>
      </c>
      <c r="O424" s="12">
        <v>0.11587716026358325</v>
      </c>
      <c r="P424" s="11">
        <v>14128</v>
      </c>
      <c r="Q424" s="11">
        <v>488.8873159682899</v>
      </c>
      <c r="R424" s="11">
        <v>188.33333333333334</v>
      </c>
      <c r="S424" s="11">
        <v>14.666666666666666</v>
      </c>
      <c r="T424" s="23">
        <f t="shared" si="86"/>
        <v>616.77935069837679</v>
      </c>
      <c r="U424" s="22">
        <f t="shared" si="97"/>
        <v>7.5070514934077015E-2</v>
      </c>
      <c r="V424" s="4">
        <f t="shared" si="93"/>
        <v>0</v>
      </c>
      <c r="W424" s="9">
        <v>5.84</v>
      </c>
      <c r="X424" s="20">
        <f t="shared" si="96"/>
        <v>109.12804569425009</v>
      </c>
      <c r="Y424" s="4">
        <f t="shared" si="94"/>
        <v>1</v>
      </c>
      <c r="Z424" s="6">
        <v>119.20163544985986</v>
      </c>
      <c r="AA424" s="5">
        <v>105.9308738390486</v>
      </c>
      <c r="AB424" s="3">
        <f t="shared" si="95"/>
        <v>88.866963476861542</v>
      </c>
      <c r="AC424" s="4">
        <f t="shared" si="87"/>
        <v>0</v>
      </c>
      <c r="AD424" s="3">
        <f t="shared" si="88"/>
        <v>3</v>
      </c>
      <c r="AE424" s="2">
        <v>1</v>
      </c>
      <c r="AF424" s="1" t="str">
        <f t="shared" si="89"/>
        <v>14730</v>
      </c>
    </row>
    <row r="425" spans="1:32" ht="18" x14ac:dyDescent="0.2">
      <c r="A425" s="16" t="s">
        <v>38</v>
      </c>
      <c r="B425" s="16" t="s">
        <v>37</v>
      </c>
      <c r="C425" s="11">
        <v>20248</v>
      </c>
      <c r="D425" s="11">
        <v>20047</v>
      </c>
      <c r="E425" s="11">
        <v>-201</v>
      </c>
      <c r="F425" s="15">
        <v>2.0460610853019672</v>
      </c>
      <c r="G425" s="14">
        <f t="shared" si="84"/>
        <v>-98.23753623188405</v>
      </c>
      <c r="H425" s="4">
        <f t="shared" si="85"/>
        <v>0</v>
      </c>
      <c r="I425" s="11">
        <v>11374</v>
      </c>
      <c r="J425" s="11">
        <v>11422</v>
      </c>
      <c r="K425" s="23">
        <f t="shared" si="90"/>
        <v>48</v>
      </c>
      <c r="L425" s="25">
        <f t="shared" si="91"/>
        <v>-0.48861160246017127</v>
      </c>
      <c r="M425" s="4">
        <f t="shared" si="92"/>
        <v>0</v>
      </c>
      <c r="N425" s="11">
        <v>949</v>
      </c>
      <c r="O425" s="12">
        <v>8.3663933703605753E-2</v>
      </c>
      <c r="P425" s="11">
        <v>20700</v>
      </c>
      <c r="Q425" s="11">
        <v>-319.14980676328497</v>
      </c>
      <c r="R425" s="11">
        <v>79.333333333333329</v>
      </c>
      <c r="S425" s="11">
        <v>40.333333333333329</v>
      </c>
      <c r="T425" s="23">
        <f t="shared" si="86"/>
        <v>1307.1498067632849</v>
      </c>
      <c r="U425" s="22">
        <f t="shared" si="97"/>
        <v>0.11444141190363202</v>
      </c>
      <c r="V425" s="4">
        <f t="shared" si="93"/>
        <v>0</v>
      </c>
      <c r="W425" s="9">
        <v>4.93</v>
      </c>
      <c r="X425" s="20">
        <f t="shared" si="96"/>
        <v>92.123504327509067</v>
      </c>
      <c r="Y425" s="4">
        <f t="shared" si="94"/>
        <v>0</v>
      </c>
      <c r="Z425" s="6">
        <v>91.3178827994941</v>
      </c>
      <c r="AA425" s="5">
        <v>91.96326894302436</v>
      </c>
      <c r="AB425" s="3">
        <f t="shared" si="95"/>
        <v>100.70674672226833</v>
      </c>
      <c r="AC425" s="4">
        <f t="shared" si="87"/>
        <v>1</v>
      </c>
      <c r="AD425" s="3">
        <f t="shared" si="88"/>
        <v>1</v>
      </c>
      <c r="AE425" s="2">
        <v>1</v>
      </c>
      <c r="AF425" s="1" t="str">
        <f t="shared" si="89"/>
        <v>14730</v>
      </c>
    </row>
    <row r="426" spans="1:32" ht="18" x14ac:dyDescent="0.2">
      <c r="A426" s="16" t="s">
        <v>36</v>
      </c>
      <c r="B426" s="16" t="s">
        <v>35</v>
      </c>
      <c r="C426" s="11">
        <v>1338</v>
      </c>
      <c r="D426" s="11">
        <v>1290</v>
      </c>
      <c r="E426" s="11">
        <v>-48</v>
      </c>
      <c r="F426" s="15">
        <v>2.1746794871794872</v>
      </c>
      <c r="G426" s="14">
        <f t="shared" si="84"/>
        <v>-22.072218128224023</v>
      </c>
      <c r="H426" s="4">
        <f t="shared" si="85"/>
        <v>0</v>
      </c>
      <c r="I426" s="11">
        <v>731</v>
      </c>
      <c r="J426" s="11">
        <v>731</v>
      </c>
      <c r="K426" s="23">
        <f t="shared" si="90"/>
        <v>0</v>
      </c>
      <c r="L426" s="25">
        <f t="shared" si="91"/>
        <v>0</v>
      </c>
      <c r="M426" s="4">
        <f t="shared" si="92"/>
        <v>0</v>
      </c>
      <c r="N426" s="11">
        <v>68</v>
      </c>
      <c r="O426" s="12">
        <v>9.2896174863387984E-2</v>
      </c>
      <c r="P426" s="11">
        <v>1357</v>
      </c>
      <c r="Q426" s="11">
        <v>-30.809137803979365</v>
      </c>
      <c r="R426" s="11">
        <v>2</v>
      </c>
      <c r="S426" s="11">
        <v>0</v>
      </c>
      <c r="T426" s="23">
        <f t="shared" si="86"/>
        <v>100.80913780397937</v>
      </c>
      <c r="U426" s="22">
        <f t="shared" si="97"/>
        <v>0.13790579726946561</v>
      </c>
      <c r="V426" s="4">
        <f t="shared" si="93"/>
        <v>0</v>
      </c>
      <c r="W426" s="9">
        <v>4.6749999999999998</v>
      </c>
      <c r="X426" s="20">
        <f t="shared" si="96"/>
        <v>87.358495482982732</v>
      </c>
      <c r="Y426" s="4">
        <f t="shared" si="94"/>
        <v>0</v>
      </c>
      <c r="Z426" s="6">
        <v>94.003290070686347</v>
      </c>
      <c r="AA426" s="5">
        <v>87.350275450229958</v>
      </c>
      <c r="AB426" s="3">
        <f t="shared" si="95"/>
        <v>92.922572587136457</v>
      </c>
      <c r="AC426" s="4">
        <f t="shared" si="87"/>
        <v>0</v>
      </c>
      <c r="AD426" s="3">
        <f t="shared" si="88"/>
        <v>0</v>
      </c>
      <c r="AE426" s="2">
        <v>1</v>
      </c>
      <c r="AF426" s="1" t="str">
        <f t="shared" si="89"/>
        <v>14730</v>
      </c>
    </row>
    <row r="427" spans="1:32" ht="18" x14ac:dyDescent="0.2">
      <c r="A427" s="16" t="s">
        <v>34</v>
      </c>
      <c r="B427" s="16" t="s">
        <v>33</v>
      </c>
      <c r="C427" s="11">
        <v>5386</v>
      </c>
      <c r="D427" s="11">
        <v>5309</v>
      </c>
      <c r="E427" s="11">
        <v>-77</v>
      </c>
      <c r="F427" s="15">
        <v>2.2515362556329372</v>
      </c>
      <c r="G427" s="14">
        <f t="shared" si="84"/>
        <v>-34.19887190684134</v>
      </c>
      <c r="H427" s="4">
        <f t="shared" si="85"/>
        <v>0</v>
      </c>
      <c r="I427" s="11">
        <v>2761</v>
      </c>
      <c r="J427" s="11">
        <v>2780</v>
      </c>
      <c r="K427" s="23">
        <f t="shared" si="90"/>
        <v>19</v>
      </c>
      <c r="L427" s="25">
        <f t="shared" si="91"/>
        <v>-0.55557388126007545</v>
      </c>
      <c r="M427" s="4">
        <f t="shared" si="92"/>
        <v>0</v>
      </c>
      <c r="N427" s="11">
        <v>225</v>
      </c>
      <c r="O427" s="12">
        <v>8.1877729257641918E-2</v>
      </c>
      <c r="P427" s="11">
        <v>5496</v>
      </c>
      <c r="Q427" s="11">
        <v>-83.05440320232897</v>
      </c>
      <c r="R427" s="11">
        <v>29.666666666666664</v>
      </c>
      <c r="S427" s="11">
        <v>0</v>
      </c>
      <c r="T427" s="23">
        <f t="shared" si="86"/>
        <v>337.72106986899564</v>
      </c>
      <c r="U427" s="22">
        <f t="shared" si="97"/>
        <v>0.12148239923345167</v>
      </c>
      <c r="V427" s="4">
        <f t="shared" si="93"/>
        <v>0</v>
      </c>
      <c r="W427" s="9">
        <v>4.96</v>
      </c>
      <c r="X427" s="20">
        <f t="shared" si="96"/>
        <v>92.684093603335697</v>
      </c>
      <c r="Y427" s="4">
        <f t="shared" si="94"/>
        <v>0</v>
      </c>
      <c r="Z427" s="6">
        <v>98.745170795975142</v>
      </c>
      <c r="AA427" s="5">
        <v>96.083508325308586</v>
      </c>
      <c r="AB427" s="3">
        <f t="shared" si="95"/>
        <v>97.304513781067826</v>
      </c>
      <c r="AC427" s="4">
        <f t="shared" si="87"/>
        <v>0</v>
      </c>
      <c r="AD427" s="3">
        <f t="shared" si="88"/>
        <v>0</v>
      </c>
      <c r="AE427" s="2">
        <v>1</v>
      </c>
      <c r="AF427" s="1" t="str">
        <f t="shared" si="89"/>
        <v>14730</v>
      </c>
    </row>
    <row r="428" spans="1:32" ht="18" x14ac:dyDescent="0.2">
      <c r="A428" s="16" t="s">
        <v>32</v>
      </c>
      <c r="B428" s="16" t="s">
        <v>31</v>
      </c>
      <c r="C428" s="11">
        <v>5309</v>
      </c>
      <c r="D428" s="11">
        <v>5208</v>
      </c>
      <c r="E428" s="11">
        <v>-101</v>
      </c>
      <c r="F428" s="15">
        <v>2.2867552507501072</v>
      </c>
      <c r="G428" s="14">
        <f t="shared" si="84"/>
        <v>-44.167385192127462</v>
      </c>
      <c r="H428" s="4">
        <f t="shared" si="85"/>
        <v>0</v>
      </c>
      <c r="I428" s="11">
        <v>2619</v>
      </c>
      <c r="J428" s="11">
        <v>2643</v>
      </c>
      <c r="K428" s="23">
        <f t="shared" si="90"/>
        <v>24</v>
      </c>
      <c r="L428" s="25">
        <f t="shared" si="91"/>
        <v>-0.54338738631685712</v>
      </c>
      <c r="M428" s="4">
        <f t="shared" si="92"/>
        <v>0</v>
      </c>
      <c r="N428" s="11">
        <v>227</v>
      </c>
      <c r="O428" s="12">
        <v>8.700651590647758E-2</v>
      </c>
      <c r="P428" s="11">
        <v>5335</v>
      </c>
      <c r="Q428" s="11">
        <v>-55.537207122774134</v>
      </c>
      <c r="R428" s="11">
        <v>38.333333333333336</v>
      </c>
      <c r="S428" s="11">
        <v>2</v>
      </c>
      <c r="T428" s="23">
        <f t="shared" si="86"/>
        <v>318.87054045610745</v>
      </c>
      <c r="U428" s="22">
        <f t="shared" si="97"/>
        <v>0.12064719654033577</v>
      </c>
      <c r="V428" s="4">
        <f t="shared" si="93"/>
        <v>0</v>
      </c>
      <c r="W428" s="9">
        <v>5.01</v>
      </c>
      <c r="X428" s="20">
        <f t="shared" si="96"/>
        <v>93.618409063046741</v>
      </c>
      <c r="Y428" s="4">
        <f t="shared" si="94"/>
        <v>0</v>
      </c>
      <c r="Z428" s="6">
        <v>104.89165624562531</v>
      </c>
      <c r="AA428" s="5">
        <v>90.875629783156427</v>
      </c>
      <c r="AB428" s="3">
        <f t="shared" si="95"/>
        <v>86.637615455658846</v>
      </c>
      <c r="AC428" s="4">
        <f t="shared" si="87"/>
        <v>0</v>
      </c>
      <c r="AD428" s="3">
        <f t="shared" si="88"/>
        <v>0</v>
      </c>
      <c r="AE428" s="2">
        <v>1</v>
      </c>
      <c r="AF428" s="1" t="str">
        <f t="shared" si="89"/>
        <v>14730</v>
      </c>
    </row>
    <row r="429" spans="1:32" ht="18" x14ac:dyDescent="0.2">
      <c r="A429" s="16" t="s">
        <v>30</v>
      </c>
      <c r="B429" s="16" t="s">
        <v>29</v>
      </c>
      <c r="C429" s="11">
        <v>2987</v>
      </c>
      <c r="D429" s="11">
        <v>2881</v>
      </c>
      <c r="E429" s="11">
        <v>-106</v>
      </c>
      <c r="F429" s="15">
        <v>2.1959508315256691</v>
      </c>
      <c r="G429" s="14">
        <f t="shared" si="84"/>
        <v>-48.270661837339475</v>
      </c>
      <c r="H429" s="4">
        <f t="shared" si="85"/>
        <v>0</v>
      </c>
      <c r="I429" s="11">
        <v>1511</v>
      </c>
      <c r="J429" s="11">
        <v>1530</v>
      </c>
      <c r="K429" s="23">
        <f t="shared" si="90"/>
        <v>19</v>
      </c>
      <c r="L429" s="25">
        <f t="shared" si="91"/>
        <v>-0.39361382829233693</v>
      </c>
      <c r="M429" s="4">
        <f t="shared" si="92"/>
        <v>0</v>
      </c>
      <c r="N429" s="11">
        <v>131</v>
      </c>
      <c r="O429" s="12">
        <v>8.5509138381201041E-2</v>
      </c>
      <c r="P429" s="11">
        <v>3037</v>
      </c>
      <c r="Q429" s="11">
        <v>-71.039841949292054</v>
      </c>
      <c r="R429" s="11">
        <v>18.333333333333332</v>
      </c>
      <c r="S429" s="11">
        <v>1</v>
      </c>
      <c r="T429" s="23">
        <f t="shared" si="86"/>
        <v>219.3731752826254</v>
      </c>
      <c r="U429" s="22">
        <f t="shared" si="97"/>
        <v>0.14338116031544143</v>
      </c>
      <c r="V429" s="4">
        <f t="shared" si="93"/>
        <v>0</v>
      </c>
      <c r="W429" s="9">
        <v>4.835</v>
      </c>
      <c r="X429" s="20">
        <f t="shared" si="96"/>
        <v>90.348304954058079</v>
      </c>
      <c r="Y429" s="4">
        <f t="shared" si="94"/>
        <v>0</v>
      </c>
      <c r="Z429" s="6">
        <v>100.64939346470794</v>
      </c>
      <c r="AA429" s="5">
        <v>90.674257823658593</v>
      </c>
      <c r="AB429" s="3">
        <f t="shared" si="95"/>
        <v>90.089224288721553</v>
      </c>
      <c r="AC429" s="4">
        <f t="shared" si="87"/>
        <v>0</v>
      </c>
      <c r="AD429" s="3">
        <f t="shared" si="88"/>
        <v>0</v>
      </c>
      <c r="AE429" s="2">
        <v>1</v>
      </c>
      <c r="AF429" s="1" t="str">
        <f t="shared" si="89"/>
        <v>14730</v>
      </c>
    </row>
    <row r="430" spans="1:32" ht="18" x14ac:dyDescent="0.2">
      <c r="G430" s="19"/>
      <c r="AB430" s="18"/>
      <c r="AE430" s="2"/>
    </row>
    <row r="431" spans="1:32" ht="18" x14ac:dyDescent="0.2">
      <c r="A431" s="16"/>
      <c r="B431" s="16" t="s">
        <v>28</v>
      </c>
      <c r="C431" s="11">
        <v>4050384</v>
      </c>
      <c r="D431" s="11">
        <v>4084851</v>
      </c>
      <c r="E431" s="11"/>
      <c r="F431" s="15">
        <v>1.9804835971221617</v>
      </c>
      <c r="G431" s="14">
        <f>SUM(G4:G429)</f>
        <v>21784.833384721245</v>
      </c>
      <c r="H431" s="4"/>
      <c r="I431" s="11">
        <v>2325863</v>
      </c>
      <c r="J431" s="11">
        <v>2339386</v>
      </c>
      <c r="K431" s="11">
        <v>13523</v>
      </c>
      <c r="L431" s="13"/>
      <c r="M431" s="7"/>
      <c r="N431" s="11">
        <v>231874</v>
      </c>
      <c r="O431" s="12">
        <v>9.9694562490003635E-2</v>
      </c>
      <c r="P431" s="11">
        <v>4056985</v>
      </c>
      <c r="Q431" s="11">
        <v>20808.007828568214</v>
      </c>
      <c r="R431" s="11">
        <v>29584.666666666668</v>
      </c>
      <c r="S431" s="11">
        <v>14660.666666666655</v>
      </c>
      <c r="T431" s="11">
        <v>225989.99217143189</v>
      </c>
      <c r="U431" s="10"/>
      <c r="V431" s="4"/>
      <c r="W431" s="9">
        <v>5.3515115778415403</v>
      </c>
      <c r="X431" s="20">
        <f>(W431*100/5.35151157784154)</f>
        <v>100</v>
      </c>
      <c r="Y431" s="7"/>
      <c r="Z431" s="6">
        <v>100</v>
      </c>
      <c r="AA431" s="5">
        <v>100</v>
      </c>
      <c r="AB431" s="3">
        <f>(AA431*100/Z431)</f>
        <v>100</v>
      </c>
      <c r="AC431" s="4"/>
      <c r="AD431" s="3"/>
      <c r="AE431" s="2"/>
    </row>
    <row r="432" spans="1:32" ht="18" x14ac:dyDescent="0.2">
      <c r="A432" s="16"/>
      <c r="B432" s="16" t="s">
        <v>27</v>
      </c>
      <c r="C432" s="11"/>
      <c r="D432" s="11"/>
      <c r="E432" s="11"/>
      <c r="F432" s="15"/>
      <c r="G432" s="14"/>
      <c r="H432" s="4">
        <f>SUM(H4:H430)</f>
        <v>64</v>
      </c>
      <c r="I432" s="11"/>
      <c r="J432" s="11"/>
      <c r="K432" s="11"/>
      <c r="L432" s="13"/>
      <c r="M432" s="7">
        <f>SUM(M4:M430)</f>
        <v>39</v>
      </c>
      <c r="N432" s="11"/>
      <c r="O432" s="12"/>
      <c r="P432" s="11"/>
      <c r="Q432" s="11"/>
      <c r="R432" s="11"/>
      <c r="S432" s="11"/>
      <c r="T432" s="11"/>
      <c r="U432" s="10"/>
      <c r="V432" s="4">
        <f>SUM(V4:V430)</f>
        <v>7</v>
      </c>
      <c r="W432" s="9"/>
      <c r="X432" s="8"/>
      <c r="Y432" s="7">
        <f>SUM(Y4:Y430)</f>
        <v>17</v>
      </c>
      <c r="Z432" s="6"/>
      <c r="AA432" s="5"/>
      <c r="AB432" s="3"/>
      <c r="AC432" s="4">
        <f>SUM(AC4:AC430)</f>
        <v>73</v>
      </c>
      <c r="AD432" s="3"/>
      <c r="AE432" s="2"/>
    </row>
    <row r="433" spans="1:32" x14ac:dyDescent="0.2">
      <c r="AE433" s="2"/>
    </row>
    <row r="434" spans="1:32" ht="18" x14ac:dyDescent="0.25">
      <c r="A434" s="17" t="s">
        <v>26</v>
      </c>
      <c r="AE434" s="2"/>
    </row>
    <row r="435" spans="1:32" ht="18" x14ac:dyDescent="0.2">
      <c r="A435" s="16"/>
      <c r="B435" s="16" t="s">
        <v>25</v>
      </c>
      <c r="C435" s="11">
        <v>241210</v>
      </c>
      <c r="D435" s="11">
        <v>248645</v>
      </c>
      <c r="E435" s="11">
        <v>7435</v>
      </c>
      <c r="F435" s="15"/>
      <c r="G435" s="14">
        <f t="shared" ref="G435:G447" si="98">SUMIF($AF$4:$AF$429,$AF435,G$4:G$429)</f>
        <v>4064.3952833055155</v>
      </c>
      <c r="H435" s="4">
        <f t="shared" ref="H435:H447" si="99">IF(G435&gt;0,1,0)</f>
        <v>1</v>
      </c>
      <c r="I435" s="11">
        <v>153147</v>
      </c>
      <c r="J435" s="11">
        <v>153785</v>
      </c>
      <c r="K435" s="23">
        <f t="shared" ref="K435:K447" si="100">J435-I435</f>
        <v>638</v>
      </c>
      <c r="L435" s="25">
        <f t="shared" ref="L435:L447" si="101">IF(G435=0,"-",K435/G435)</f>
        <v>0.15697292106911501</v>
      </c>
      <c r="M435" s="4">
        <f t="shared" ref="M435:M447" si="102">IF(AND(G435&gt;=0,K435&gt;=0,G435&gt;K435),1,IF(AND(G435&gt;=0,K435&lt;=0),1,IF(AND(G435&lt;0,K435&lt;0,G435&gt;K435),1,0)))</f>
        <v>1</v>
      </c>
      <c r="N435" s="11">
        <v>20988</v>
      </c>
      <c r="O435" s="12"/>
      <c r="P435" s="11">
        <v>240253</v>
      </c>
      <c r="Q435" s="11">
        <v>4587.5460951580208</v>
      </c>
      <c r="R435" s="11">
        <v>1295.3333333333333</v>
      </c>
      <c r="S435" s="11">
        <v>1531.6666666666665</v>
      </c>
      <c r="T435" s="11">
        <v>16164.120571508645</v>
      </c>
      <c r="U435" s="10">
        <v>0.10510856436914293</v>
      </c>
      <c r="V435" s="4">
        <f>IF(U435&lt;0.04,1,0)</f>
        <v>0</v>
      </c>
      <c r="W435" s="9"/>
      <c r="X435" s="8"/>
      <c r="Y435" s="7"/>
      <c r="Z435" s="6"/>
      <c r="AA435" s="5"/>
      <c r="AB435" s="3"/>
      <c r="AC435" s="4"/>
      <c r="AD435" s="3"/>
      <c r="AE435" s="2"/>
      <c r="AF435" s="1" t="s">
        <v>24</v>
      </c>
    </row>
    <row r="436" spans="1:32" ht="18" x14ac:dyDescent="0.2">
      <c r="A436" s="16"/>
      <c r="B436" s="16" t="s">
        <v>23</v>
      </c>
      <c r="C436" s="11">
        <v>355275</v>
      </c>
      <c r="D436" s="11">
        <v>347665</v>
      </c>
      <c r="E436" s="11">
        <v>-7610</v>
      </c>
      <c r="F436" s="15"/>
      <c r="G436" s="14">
        <f t="shared" si="98"/>
        <v>-3677.7824675291481</v>
      </c>
      <c r="H436" s="4">
        <f t="shared" si="99"/>
        <v>0</v>
      </c>
      <c r="I436" s="11">
        <v>196628</v>
      </c>
      <c r="J436" s="11">
        <v>197074</v>
      </c>
      <c r="K436" s="23">
        <f t="shared" si="100"/>
        <v>446</v>
      </c>
      <c r="L436" s="25">
        <f t="shared" si="101"/>
        <v>-0.12126872753831933</v>
      </c>
      <c r="M436" s="4">
        <f t="shared" si="102"/>
        <v>0</v>
      </c>
      <c r="N436" s="11">
        <v>18523</v>
      </c>
      <c r="O436" s="12"/>
      <c r="P436" s="11">
        <v>361791</v>
      </c>
      <c r="Q436" s="11">
        <v>-6826.3415823923469</v>
      </c>
      <c r="R436" s="11">
        <v>2095.3333333333335</v>
      </c>
      <c r="S436" s="11">
        <v>1859.0000000000002</v>
      </c>
      <c r="T436" s="11">
        <v>25585.674915725671</v>
      </c>
      <c r="U436" s="10">
        <v>0.12982775462884841</v>
      </c>
      <c r="V436" s="4">
        <f t="shared" ref="V436:V447" si="103">IF(U436&lt;0.04,1,0)</f>
        <v>0</v>
      </c>
      <c r="W436" s="9"/>
      <c r="X436" s="8"/>
      <c r="Y436" s="7"/>
      <c r="Z436" s="6"/>
      <c r="AA436" s="5"/>
      <c r="AB436" s="3"/>
      <c r="AC436" s="4"/>
      <c r="AD436" s="3"/>
      <c r="AE436" s="2"/>
      <c r="AF436" s="1" t="s">
        <v>22</v>
      </c>
    </row>
    <row r="437" spans="1:32" ht="18" x14ac:dyDescent="0.2">
      <c r="A437" s="16"/>
      <c r="B437" s="16" t="s">
        <v>21</v>
      </c>
      <c r="C437" s="11">
        <v>317204</v>
      </c>
      <c r="D437" s="11">
        <v>312450</v>
      </c>
      <c r="E437" s="11">
        <v>-4754</v>
      </c>
      <c r="F437" s="15"/>
      <c r="G437" s="14">
        <f t="shared" si="98"/>
        <v>-2125.415516074554</v>
      </c>
      <c r="H437" s="4">
        <f t="shared" si="99"/>
        <v>0</v>
      </c>
      <c r="I437" s="11">
        <v>179202</v>
      </c>
      <c r="J437" s="11">
        <v>179750</v>
      </c>
      <c r="K437" s="23">
        <f t="shared" si="100"/>
        <v>548</v>
      </c>
      <c r="L437" s="25">
        <f t="shared" si="101"/>
        <v>-0.25783193726378045</v>
      </c>
      <c r="M437" s="4">
        <f t="shared" si="102"/>
        <v>0</v>
      </c>
      <c r="N437" s="11">
        <v>18076</v>
      </c>
      <c r="O437" s="12"/>
      <c r="P437" s="11">
        <v>322078</v>
      </c>
      <c r="Q437" s="11">
        <v>-4420.5275083382603</v>
      </c>
      <c r="R437" s="11">
        <v>1559.0000000000009</v>
      </c>
      <c r="S437" s="11">
        <v>829.33333333333337</v>
      </c>
      <c r="T437" s="11">
        <v>23226.194175004923</v>
      </c>
      <c r="U437" s="10">
        <v>0.12921387579974922</v>
      </c>
      <c r="V437" s="4">
        <f t="shared" si="103"/>
        <v>0</v>
      </c>
      <c r="W437" s="9"/>
      <c r="X437" s="8"/>
      <c r="Y437" s="7"/>
      <c r="Z437" s="6"/>
      <c r="AA437" s="5"/>
      <c r="AB437" s="3"/>
      <c r="AC437" s="4"/>
      <c r="AD437" s="3"/>
      <c r="AE437" s="2"/>
      <c r="AF437" s="1" t="s">
        <v>20</v>
      </c>
    </row>
    <row r="438" spans="1:32" ht="18" x14ac:dyDescent="0.2">
      <c r="A438" s="16"/>
      <c r="B438" s="16" t="s">
        <v>19</v>
      </c>
      <c r="C438" s="11">
        <v>236325</v>
      </c>
      <c r="D438" s="11">
        <v>232318</v>
      </c>
      <c r="E438" s="11">
        <v>-4007</v>
      </c>
      <c r="F438" s="15"/>
      <c r="G438" s="14">
        <f t="shared" si="98"/>
        <v>-1924.1090322143318</v>
      </c>
      <c r="H438" s="4">
        <f t="shared" si="99"/>
        <v>0</v>
      </c>
      <c r="I438" s="11">
        <v>143319</v>
      </c>
      <c r="J438" s="11">
        <v>143386</v>
      </c>
      <c r="K438" s="23">
        <f t="shared" si="100"/>
        <v>67</v>
      </c>
      <c r="L438" s="25">
        <f t="shared" si="101"/>
        <v>-3.4821311515228458E-2</v>
      </c>
      <c r="M438" s="4">
        <f t="shared" si="102"/>
        <v>0</v>
      </c>
      <c r="N438" s="11">
        <v>18340</v>
      </c>
      <c r="O438" s="12"/>
      <c r="P438" s="11">
        <v>240150</v>
      </c>
      <c r="Q438" s="11">
        <v>-3826.0917119359178</v>
      </c>
      <c r="R438" s="11">
        <v>865.66666666666663</v>
      </c>
      <c r="S438" s="11">
        <v>727</v>
      </c>
      <c r="T438" s="11">
        <v>22304.758378602583</v>
      </c>
      <c r="U438" s="10">
        <v>0.15555743502575273</v>
      </c>
      <c r="V438" s="4">
        <f t="shared" si="103"/>
        <v>0</v>
      </c>
      <c r="W438" s="9"/>
      <c r="X438" s="8"/>
      <c r="Y438" s="7"/>
      <c r="Z438" s="6"/>
      <c r="AA438" s="5"/>
      <c r="AB438" s="3"/>
      <c r="AC438" s="4"/>
      <c r="AD438" s="3"/>
      <c r="AE438" s="2"/>
      <c r="AF438" s="1" t="s">
        <v>18</v>
      </c>
    </row>
    <row r="439" spans="1:32" ht="18" x14ac:dyDescent="0.2">
      <c r="A439" s="16"/>
      <c r="B439" s="16" t="s">
        <v>17</v>
      </c>
      <c r="C439" s="11">
        <v>330294</v>
      </c>
      <c r="D439" s="11">
        <v>324534</v>
      </c>
      <c r="E439" s="11">
        <v>-5760</v>
      </c>
      <c r="F439" s="15"/>
      <c r="G439" s="14">
        <f t="shared" si="98"/>
        <v>-2839.3584023022458</v>
      </c>
      <c r="H439" s="4">
        <f t="shared" si="99"/>
        <v>0</v>
      </c>
      <c r="I439" s="11">
        <v>193632</v>
      </c>
      <c r="J439" s="11">
        <v>193487</v>
      </c>
      <c r="K439" s="23">
        <f t="shared" si="100"/>
        <v>-145</v>
      </c>
      <c r="L439" s="25">
        <f t="shared" si="101"/>
        <v>5.1067875010928243E-2</v>
      </c>
      <c r="M439" s="4">
        <f t="shared" si="102"/>
        <v>0</v>
      </c>
      <c r="N439" s="11">
        <v>22385</v>
      </c>
      <c r="O439" s="12"/>
      <c r="P439" s="11">
        <v>335220</v>
      </c>
      <c r="Q439" s="11">
        <v>-5278.64833605279</v>
      </c>
      <c r="R439" s="11">
        <v>1422</v>
      </c>
      <c r="S439" s="11">
        <v>1857.3333333333333</v>
      </c>
      <c r="T439" s="11">
        <v>27228.315002719457</v>
      </c>
      <c r="U439" s="10">
        <v>0.14072426055869106</v>
      </c>
      <c r="V439" s="4">
        <f t="shared" si="103"/>
        <v>0</v>
      </c>
      <c r="W439" s="9"/>
      <c r="X439" s="8"/>
      <c r="Y439" s="7"/>
      <c r="Z439" s="6"/>
      <c r="AA439" s="5"/>
      <c r="AB439" s="3"/>
      <c r="AC439" s="4"/>
      <c r="AD439" s="3"/>
      <c r="AE439" s="2"/>
      <c r="AF439" s="1" t="s">
        <v>16</v>
      </c>
    </row>
    <row r="440" spans="1:32" ht="18" x14ac:dyDescent="0.2">
      <c r="A440" s="16"/>
      <c r="B440" s="16" t="s">
        <v>15</v>
      </c>
      <c r="C440" s="11">
        <v>525105</v>
      </c>
      <c r="D440" s="11">
        <v>543825</v>
      </c>
      <c r="E440" s="11">
        <v>18720</v>
      </c>
      <c r="F440" s="15"/>
      <c r="G440" s="14">
        <f t="shared" si="98"/>
        <v>10082.195044832284</v>
      </c>
      <c r="H440" s="4">
        <f t="shared" si="99"/>
        <v>1</v>
      </c>
      <c r="I440" s="11">
        <v>294894</v>
      </c>
      <c r="J440" s="11">
        <v>298962</v>
      </c>
      <c r="K440" s="23">
        <f t="shared" si="100"/>
        <v>4068</v>
      </c>
      <c r="L440" s="25">
        <f t="shared" si="101"/>
        <v>0.4034835650283406</v>
      </c>
      <c r="M440" s="4">
        <f t="shared" si="102"/>
        <v>1</v>
      </c>
      <c r="N440" s="11">
        <v>14898</v>
      </c>
      <c r="O440" s="12"/>
      <c r="P440" s="11">
        <v>512354</v>
      </c>
      <c r="Q440" s="11">
        <v>16949.613261534018</v>
      </c>
      <c r="R440" s="11">
        <v>7001</v>
      </c>
      <c r="S440" s="11">
        <v>1927.3333333333333</v>
      </c>
      <c r="T440" s="11">
        <v>3022.0534051326495</v>
      </c>
      <c r="U440" s="10">
        <v>1.0108486714474245E-2</v>
      </c>
      <c r="V440" s="4">
        <f t="shared" si="103"/>
        <v>1</v>
      </c>
      <c r="W440" s="9"/>
      <c r="X440" s="8"/>
      <c r="Y440" s="7"/>
      <c r="Z440" s="6"/>
      <c r="AA440" s="5"/>
      <c r="AB440" s="3"/>
      <c r="AC440" s="4"/>
      <c r="AD440" s="3"/>
      <c r="AE440" s="2"/>
      <c r="AF440" s="1" t="s">
        <v>14</v>
      </c>
    </row>
    <row r="441" spans="1:32" ht="18" x14ac:dyDescent="0.2">
      <c r="A441" s="16"/>
      <c r="B441" s="16" t="s">
        <v>13</v>
      </c>
      <c r="C441" s="11">
        <v>310898</v>
      </c>
      <c r="D441" s="11">
        <v>306273</v>
      </c>
      <c r="E441" s="11">
        <v>-4625</v>
      </c>
      <c r="F441" s="15"/>
      <c r="G441" s="14">
        <f t="shared" si="98"/>
        <v>-2155.3699670368787</v>
      </c>
      <c r="H441" s="4">
        <f t="shared" si="99"/>
        <v>0</v>
      </c>
      <c r="I441" s="11">
        <v>161993</v>
      </c>
      <c r="J441" s="11">
        <v>162242</v>
      </c>
      <c r="K441" s="23">
        <f t="shared" si="100"/>
        <v>249</v>
      </c>
      <c r="L441" s="25">
        <f t="shared" si="101"/>
        <v>-0.11552541039732302</v>
      </c>
      <c r="M441" s="4">
        <f t="shared" si="102"/>
        <v>0</v>
      </c>
      <c r="N441" s="11">
        <v>11652</v>
      </c>
      <c r="O441" s="12"/>
      <c r="P441" s="11">
        <v>315174</v>
      </c>
      <c r="Q441" s="11">
        <v>-4186.9185924989797</v>
      </c>
      <c r="R441" s="11">
        <v>1799.6666666666667</v>
      </c>
      <c r="S441" s="11">
        <v>1462.3333333333333</v>
      </c>
      <c r="T441" s="11">
        <v>16176.25192583231</v>
      </c>
      <c r="U441" s="10">
        <v>9.970446571068102E-2</v>
      </c>
      <c r="V441" s="4">
        <f t="shared" si="103"/>
        <v>0</v>
      </c>
      <c r="W441" s="9"/>
      <c r="X441" s="8"/>
      <c r="Y441" s="7"/>
      <c r="Z441" s="6"/>
      <c r="AA441" s="5"/>
      <c r="AB441" s="3"/>
      <c r="AC441" s="4"/>
      <c r="AD441" s="3"/>
      <c r="AE441" s="2"/>
      <c r="AF441" s="1" t="s">
        <v>12</v>
      </c>
    </row>
    <row r="442" spans="1:32" ht="18" x14ac:dyDescent="0.2">
      <c r="A442" s="16"/>
      <c r="B442" s="16" t="s">
        <v>11</v>
      </c>
      <c r="C442" s="11">
        <v>264673</v>
      </c>
      <c r="D442" s="11">
        <v>260000</v>
      </c>
      <c r="E442" s="11">
        <v>-4673</v>
      </c>
      <c r="F442" s="15"/>
      <c r="G442" s="14">
        <f t="shared" si="98"/>
        <v>-2195.1125841330677</v>
      </c>
      <c r="H442" s="4">
        <f t="shared" si="99"/>
        <v>0</v>
      </c>
      <c r="I442" s="11">
        <v>155924</v>
      </c>
      <c r="J442" s="11">
        <v>155367</v>
      </c>
      <c r="K442" s="23">
        <f t="shared" si="100"/>
        <v>-557</v>
      </c>
      <c r="L442" s="25">
        <f t="shared" si="101"/>
        <v>0.25374552723453142</v>
      </c>
      <c r="M442" s="4">
        <f t="shared" si="102"/>
        <v>0</v>
      </c>
      <c r="N442" s="11">
        <v>20109</v>
      </c>
      <c r="O442" s="12"/>
      <c r="P442" s="11">
        <v>269647</v>
      </c>
      <c r="Q442" s="11">
        <v>-4621.0792324086506</v>
      </c>
      <c r="R442" s="11">
        <v>100.33333333333326</v>
      </c>
      <c r="S442" s="11">
        <v>1223.333333333333</v>
      </c>
      <c r="T442" s="11">
        <v>23607.079232408651</v>
      </c>
      <c r="U442" s="10">
        <v>0.15194397286688069</v>
      </c>
      <c r="V442" s="4">
        <f t="shared" si="103"/>
        <v>0</v>
      </c>
      <c r="W442" s="9"/>
      <c r="X442" s="8"/>
      <c r="Y442" s="7"/>
      <c r="Z442" s="6"/>
      <c r="AA442" s="5"/>
      <c r="AB442" s="3"/>
      <c r="AC442" s="4"/>
      <c r="AD442" s="3"/>
      <c r="AE442" s="2"/>
      <c r="AF442" s="1" t="s">
        <v>10</v>
      </c>
    </row>
    <row r="443" spans="1:32" ht="18" x14ac:dyDescent="0.2">
      <c r="A443" s="16"/>
      <c r="B443" s="16" t="s">
        <v>9</v>
      </c>
      <c r="C443" s="11">
        <v>244717</v>
      </c>
      <c r="D443" s="11">
        <v>245244</v>
      </c>
      <c r="E443" s="11">
        <v>527</v>
      </c>
      <c r="F443" s="15"/>
      <c r="G443" s="14">
        <f t="shared" si="98"/>
        <v>243.88504599505731</v>
      </c>
      <c r="H443" s="4">
        <f t="shared" si="99"/>
        <v>1</v>
      </c>
      <c r="I443" s="11">
        <v>134539</v>
      </c>
      <c r="J443" s="11">
        <v>135330</v>
      </c>
      <c r="K443" s="23">
        <f t="shared" si="100"/>
        <v>791</v>
      </c>
      <c r="L443" s="25">
        <f t="shared" si="101"/>
        <v>3.2433312865604345</v>
      </c>
      <c r="M443" s="4">
        <f t="shared" si="102"/>
        <v>0</v>
      </c>
      <c r="N443" s="11">
        <v>12131</v>
      </c>
      <c r="O443" s="12"/>
      <c r="P443" s="11">
        <v>247054</v>
      </c>
      <c r="Q443" s="11">
        <v>-907.0873261879384</v>
      </c>
      <c r="R443" s="11">
        <v>2035.3333333333333</v>
      </c>
      <c r="S443" s="11">
        <v>1097.6666666666665</v>
      </c>
      <c r="T443" s="11">
        <v>13975.75399285461</v>
      </c>
      <c r="U443" s="10">
        <v>0.10327166181079295</v>
      </c>
      <c r="V443" s="4">
        <f t="shared" si="103"/>
        <v>0</v>
      </c>
      <c r="W443" s="9"/>
      <c r="X443" s="8"/>
      <c r="Y443" s="7"/>
      <c r="Z443" s="6"/>
      <c r="AA443" s="5"/>
      <c r="AB443" s="3"/>
      <c r="AC443" s="4"/>
      <c r="AD443" s="3"/>
      <c r="AE443" s="2"/>
      <c r="AF443" s="1" t="s">
        <v>8</v>
      </c>
    </row>
    <row r="444" spans="1:32" ht="18" x14ac:dyDescent="0.2">
      <c r="A444" s="16"/>
      <c r="B444" s="16" t="s">
        <v>7</v>
      </c>
      <c r="C444" s="11">
        <v>245927</v>
      </c>
      <c r="D444" s="11">
        <v>247412</v>
      </c>
      <c r="E444" s="11">
        <v>1485</v>
      </c>
      <c r="F444" s="15"/>
      <c r="G444" s="14">
        <f t="shared" si="98"/>
        <v>776.99997092843125</v>
      </c>
      <c r="H444" s="4">
        <f t="shared" si="99"/>
        <v>1</v>
      </c>
      <c r="I444" s="11">
        <v>134045</v>
      </c>
      <c r="J444" s="11">
        <v>135349</v>
      </c>
      <c r="K444" s="23">
        <f t="shared" si="100"/>
        <v>1304</v>
      </c>
      <c r="L444" s="25">
        <f t="shared" si="101"/>
        <v>1.6782497410416379</v>
      </c>
      <c r="M444" s="4">
        <f t="shared" si="102"/>
        <v>0</v>
      </c>
      <c r="N444" s="11">
        <v>11697</v>
      </c>
      <c r="O444" s="12"/>
      <c r="P444" s="11">
        <v>246818</v>
      </c>
      <c r="Q444" s="11">
        <v>372.32633412031475</v>
      </c>
      <c r="R444" s="11">
        <v>1942.6666666666672</v>
      </c>
      <c r="S444" s="11">
        <v>270.33333333333331</v>
      </c>
      <c r="T444" s="11">
        <v>12997.006999213019</v>
      </c>
      <c r="U444" s="10">
        <v>9.6025881234534566E-2</v>
      </c>
      <c r="V444" s="4">
        <f t="shared" si="103"/>
        <v>0</v>
      </c>
      <c r="W444" s="9"/>
      <c r="X444" s="8"/>
      <c r="Y444" s="7"/>
      <c r="Z444" s="6"/>
      <c r="AA444" s="5"/>
      <c r="AB444" s="3"/>
      <c r="AC444" s="4"/>
      <c r="AD444" s="3"/>
      <c r="AE444" s="2"/>
      <c r="AF444" s="1" t="s">
        <v>6</v>
      </c>
    </row>
    <row r="445" spans="1:32" ht="18" x14ac:dyDescent="0.2">
      <c r="A445" s="16"/>
      <c r="B445" s="16" t="s">
        <v>5</v>
      </c>
      <c r="C445" s="11">
        <v>520838</v>
      </c>
      <c r="D445" s="11">
        <v>560472</v>
      </c>
      <c r="E445" s="11">
        <v>39634</v>
      </c>
      <c r="F445" s="15"/>
      <c r="G445" s="14">
        <f t="shared" si="98"/>
        <v>22348.993393362347</v>
      </c>
      <c r="H445" s="4">
        <f t="shared" si="99"/>
        <v>1</v>
      </c>
      <c r="I445" s="11">
        <v>329340</v>
      </c>
      <c r="J445" s="11">
        <v>333562</v>
      </c>
      <c r="K445" s="23">
        <f t="shared" si="100"/>
        <v>4222</v>
      </c>
      <c r="L445" s="25">
        <f t="shared" si="101"/>
        <v>0.18891231142669426</v>
      </c>
      <c r="M445" s="4">
        <f t="shared" si="102"/>
        <v>1</v>
      </c>
      <c r="N445" s="11">
        <v>39574</v>
      </c>
      <c r="O445" s="12"/>
      <c r="P445" s="11">
        <v>502979</v>
      </c>
      <c r="Q445" s="11">
        <v>32419.404480107522</v>
      </c>
      <c r="R445" s="11">
        <v>6012.333333333333</v>
      </c>
      <c r="S445" s="11">
        <v>737.33333333333326</v>
      </c>
      <c r="T445" s="11">
        <v>12429.595519892477</v>
      </c>
      <c r="U445" s="10">
        <v>3.7263223988021649E-2</v>
      </c>
      <c r="V445" s="4">
        <f t="shared" si="103"/>
        <v>1</v>
      </c>
      <c r="W445" s="9"/>
      <c r="X445" s="8"/>
      <c r="Y445" s="7"/>
      <c r="Z445" s="6"/>
      <c r="AA445" s="5"/>
      <c r="AB445" s="3"/>
      <c r="AC445" s="4"/>
      <c r="AD445" s="3"/>
      <c r="AE445" s="2"/>
      <c r="AF445" s="1" t="s">
        <v>4</v>
      </c>
    </row>
    <row r="446" spans="1:32" ht="18" x14ac:dyDescent="0.2">
      <c r="A446" s="16"/>
      <c r="B446" s="16" t="s">
        <v>3</v>
      </c>
      <c r="C446" s="11">
        <v>259207</v>
      </c>
      <c r="D446" s="11">
        <v>258408</v>
      </c>
      <c r="E446" s="11">
        <v>-799</v>
      </c>
      <c r="F446" s="15"/>
      <c r="G446" s="14">
        <f t="shared" si="98"/>
        <v>-342.71530921469304</v>
      </c>
      <c r="H446" s="4">
        <f t="shared" si="99"/>
        <v>0</v>
      </c>
      <c r="I446" s="11">
        <v>140880</v>
      </c>
      <c r="J446" s="11">
        <v>141880</v>
      </c>
      <c r="K446" s="23">
        <f t="shared" si="100"/>
        <v>1000</v>
      </c>
      <c r="L446" s="25">
        <f t="shared" si="101"/>
        <v>-2.917873736925924</v>
      </c>
      <c r="M446" s="4">
        <f t="shared" si="102"/>
        <v>0</v>
      </c>
      <c r="N446" s="11">
        <v>12920</v>
      </c>
      <c r="O446" s="12"/>
      <c r="P446" s="11">
        <v>262214</v>
      </c>
      <c r="Q446" s="11">
        <v>-1790.7174377342599</v>
      </c>
      <c r="R446" s="11">
        <v>1945.6666666666667</v>
      </c>
      <c r="S446" s="11">
        <v>468.66666666666669</v>
      </c>
      <c r="T446" s="11">
        <v>16187.717437734262</v>
      </c>
      <c r="U446" s="10">
        <v>0.1140944279513269</v>
      </c>
      <c r="V446" s="4">
        <f t="shared" si="103"/>
        <v>0</v>
      </c>
      <c r="W446" s="9"/>
      <c r="X446" s="8"/>
      <c r="Y446" s="7"/>
      <c r="Z446" s="6"/>
      <c r="AA446" s="5"/>
      <c r="AB446" s="3"/>
      <c r="AC446" s="4"/>
      <c r="AD446" s="3"/>
      <c r="AE446" s="2"/>
      <c r="AF446" s="1" t="s">
        <v>2</v>
      </c>
    </row>
    <row r="447" spans="1:32" ht="18" x14ac:dyDescent="0.2">
      <c r="A447" s="16"/>
      <c r="B447" s="16" t="s">
        <v>1</v>
      </c>
      <c r="C447" s="11">
        <v>198711</v>
      </c>
      <c r="D447" s="11">
        <v>197605</v>
      </c>
      <c r="E447" s="11">
        <v>-1106</v>
      </c>
      <c r="F447" s="15"/>
      <c r="G447" s="14">
        <f t="shared" si="98"/>
        <v>-471.77207519746446</v>
      </c>
      <c r="H447" s="4">
        <f t="shared" si="99"/>
        <v>0</v>
      </c>
      <c r="I447" s="11">
        <v>108320</v>
      </c>
      <c r="J447" s="11">
        <v>109212</v>
      </c>
      <c r="K447" s="23">
        <f t="shared" si="100"/>
        <v>892</v>
      </c>
      <c r="L447" s="25">
        <f t="shared" si="101"/>
        <v>-1.8907435325133335</v>
      </c>
      <c r="M447" s="4">
        <f t="shared" si="102"/>
        <v>0</v>
      </c>
      <c r="N447" s="11">
        <v>10581</v>
      </c>
      <c r="O447" s="12"/>
      <c r="P447" s="11">
        <v>201253</v>
      </c>
      <c r="Q447" s="11">
        <v>-1663.4706148025102</v>
      </c>
      <c r="R447" s="11">
        <v>1510.333333333333</v>
      </c>
      <c r="S447" s="11">
        <v>669.33333333333337</v>
      </c>
      <c r="T447" s="11">
        <v>13085.470614802511</v>
      </c>
      <c r="U447" s="10">
        <v>0.11981715026556157</v>
      </c>
      <c r="V447" s="4">
        <f t="shared" si="103"/>
        <v>0</v>
      </c>
      <c r="W447" s="9"/>
      <c r="X447" s="8"/>
      <c r="Y447" s="7"/>
      <c r="Z447" s="6"/>
      <c r="AA447" s="5"/>
      <c r="AB447" s="3"/>
      <c r="AC447" s="4"/>
      <c r="AD447" s="3"/>
      <c r="AE447" s="2"/>
      <c r="AF447" s="1" t="s">
        <v>0</v>
      </c>
    </row>
  </sheetData>
  <mergeCells count="25">
    <mergeCell ref="A1:B3"/>
    <mergeCell ref="V2:V3"/>
    <mergeCell ref="I2:K2"/>
    <mergeCell ref="L2:L3"/>
    <mergeCell ref="C1:H1"/>
    <mergeCell ref="M2:M3"/>
    <mergeCell ref="C2:E2"/>
    <mergeCell ref="F2:F3"/>
    <mergeCell ref="G2:G3"/>
    <mergeCell ref="H2:H3"/>
    <mergeCell ref="N1:V1"/>
    <mergeCell ref="I1:M1"/>
    <mergeCell ref="T2:U2"/>
    <mergeCell ref="N2:O2"/>
    <mergeCell ref="AD1:AD3"/>
    <mergeCell ref="W1:Y1"/>
    <mergeCell ref="P2:P3"/>
    <mergeCell ref="Q2:Q3"/>
    <mergeCell ref="R2:R3"/>
    <mergeCell ref="S2:S3"/>
    <mergeCell ref="Z1:AC1"/>
    <mergeCell ref="Z2:AB2"/>
    <mergeCell ref="AC2:AC3"/>
    <mergeCell ref="W2:X2"/>
    <mergeCell ref="Y2:Y3"/>
  </mergeCells>
  <conditionalFormatting sqref="AD4:AD429">
    <cfRule type="colorScale" priority="5">
      <colorScale>
        <cfvo type="min"/>
        <cfvo type="percentile" val="50"/>
        <cfvo type="max"/>
        <color rgb="FF63BE7B"/>
        <color rgb="FFE6EB84"/>
        <color rgb="FFF8696B"/>
      </colorScale>
    </cfRule>
  </conditionalFormatting>
  <conditionalFormatting sqref="AD431:AD432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435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43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437:AD44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2:D15"/>
  <sheetViews>
    <sheetView workbookViewId="0">
      <selection activeCell="B26" sqref="B26"/>
    </sheetView>
  </sheetViews>
  <sheetFormatPr baseColWidth="10" defaultRowHeight="14.25" x14ac:dyDescent="0.2"/>
  <cols>
    <col min="1" max="1" width="3.25" style="1" customWidth="1"/>
    <col min="2" max="2" width="29.625" style="1" customWidth="1"/>
    <col min="3" max="3" width="23.125" style="1" customWidth="1"/>
    <col min="4" max="16384" width="11" style="1"/>
  </cols>
  <sheetData>
    <row r="2" spans="1:4" ht="37.5" customHeight="1" x14ac:dyDescent="0.2">
      <c r="B2" s="38" t="s">
        <v>921</v>
      </c>
      <c r="C2" s="3" t="s">
        <v>916</v>
      </c>
    </row>
    <row r="3" spans="1:4" ht="37.5" customHeight="1" x14ac:dyDescent="0.2">
      <c r="A3" s="36"/>
      <c r="B3" s="37" t="s">
        <v>914</v>
      </c>
      <c r="C3" s="35">
        <f>Tab_Indikatoren_Bezüge!H432</f>
        <v>64</v>
      </c>
      <c r="D3" s="36"/>
    </row>
    <row r="4" spans="1:4" ht="37.5" customHeight="1" x14ac:dyDescent="0.2">
      <c r="A4" s="36"/>
      <c r="B4" s="37" t="s">
        <v>920</v>
      </c>
      <c r="C4" s="35">
        <f>Tab_Indikatoren_Bezüge!M432</f>
        <v>39</v>
      </c>
      <c r="D4" s="36"/>
    </row>
    <row r="5" spans="1:4" ht="37.5" customHeight="1" x14ac:dyDescent="0.2">
      <c r="A5" s="36"/>
      <c r="B5" s="37" t="s">
        <v>922</v>
      </c>
      <c r="C5" s="35">
        <f>Tab_Indikatoren_Bezüge!V432</f>
        <v>7</v>
      </c>
      <c r="D5" s="36"/>
    </row>
    <row r="6" spans="1:4" ht="37.5" customHeight="1" x14ac:dyDescent="0.2">
      <c r="A6" s="36"/>
      <c r="B6" s="37" t="s">
        <v>919</v>
      </c>
      <c r="C6" s="35">
        <f>Tab_Indikatoren_Bezüge!Y432</f>
        <v>17</v>
      </c>
      <c r="D6" s="36"/>
    </row>
    <row r="7" spans="1:4" ht="37.5" customHeight="1" x14ac:dyDescent="0.2">
      <c r="A7" s="36"/>
      <c r="B7" s="37" t="s">
        <v>918</v>
      </c>
      <c r="C7" s="35">
        <f>Tab_Indikatoren_Bezüge!AC432</f>
        <v>73</v>
      </c>
      <c r="D7" s="36"/>
    </row>
    <row r="9" spans="1:4" ht="37.5" customHeight="1" x14ac:dyDescent="0.2">
      <c r="B9" s="38" t="s">
        <v>917</v>
      </c>
      <c r="C9" s="3" t="s">
        <v>916</v>
      </c>
    </row>
    <row r="10" spans="1:4" ht="25.5" customHeight="1" x14ac:dyDescent="0.2">
      <c r="B10" s="3">
        <v>0</v>
      </c>
      <c r="C10" s="35">
        <f>SUMIF(Tab_Indikatoren_Bezüge!$AD$4:$AD$429,Übersicht!B10,Tab_Indikatoren_Bezüge!$AE$4:$AE$429)</f>
        <v>301</v>
      </c>
    </row>
    <row r="11" spans="1:4" ht="25.5" customHeight="1" x14ac:dyDescent="0.2">
      <c r="B11" s="3">
        <v>1</v>
      </c>
      <c r="C11" s="35">
        <f>SUMIF(Tab_Indikatoren_Bezüge!$AD$4:$AD$429,Übersicht!B11,Tab_Indikatoren_Bezüge!$AE$4:$AE$429)</f>
        <v>75</v>
      </c>
    </row>
    <row r="12" spans="1:4" ht="25.5" customHeight="1" x14ac:dyDescent="0.2">
      <c r="B12" s="3">
        <v>2</v>
      </c>
      <c r="C12" s="35">
        <f>SUMIF(Tab_Indikatoren_Bezüge!$AD$4:$AD$429,Übersicht!B12,Tab_Indikatoren_Bezüge!$AE$4:$AE$429)</f>
        <v>32</v>
      </c>
    </row>
    <row r="13" spans="1:4" ht="25.5" customHeight="1" x14ac:dyDescent="0.2">
      <c r="B13" s="3">
        <v>3</v>
      </c>
      <c r="C13" s="35">
        <f>SUMIF(Tab_Indikatoren_Bezüge!$AD$4:$AD$429,Übersicht!B13,Tab_Indikatoren_Bezüge!$AE$4:$AE$429)</f>
        <v>14</v>
      </c>
    </row>
    <row r="14" spans="1:4" ht="25.5" customHeight="1" x14ac:dyDescent="0.2">
      <c r="B14" s="3">
        <v>4</v>
      </c>
      <c r="C14" s="35">
        <f>SUMIF(Tab_Indikatoren_Bezüge!$AD$4:$AD$429,Übersicht!B14,Tab_Indikatoren_Bezüge!$AE$4:$AE$429)</f>
        <v>1</v>
      </c>
    </row>
    <row r="15" spans="1:4" ht="25.5" customHeight="1" x14ac:dyDescent="0.2">
      <c r="B15" s="3">
        <v>5</v>
      </c>
      <c r="C15" s="35">
        <f>SUMIF(Tab_Indikatoren_Bezüge!$AD$4:$AD$429,Übersicht!B15,Tab_Indikatoren_Bezüge!$AE$4:$AE$429)</f>
        <v>3</v>
      </c>
    </row>
  </sheetData>
  <conditionalFormatting sqref="B9:B1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Tab_Indikatoren_Bezüge</vt:lpstr>
      <vt:lpstr>Übersicht</vt:lpstr>
      <vt:lpstr>Tab_Indikatoren_Bezüge!Druckbereich</vt:lpstr>
    </vt:vector>
  </TitlesOfParts>
  <Company>empirica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 Weiden</dc:creator>
  <cp:lastModifiedBy>Wenzler, Simone (SMI)</cp:lastModifiedBy>
  <cp:lastPrinted>2016-08-31T11:43:56Z</cp:lastPrinted>
  <dcterms:created xsi:type="dcterms:W3CDTF">2016-08-31T11:03:03Z</dcterms:created>
  <dcterms:modified xsi:type="dcterms:W3CDTF">2016-11-21T08:28:33Z</dcterms:modified>
</cp:coreProperties>
</file>